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UZIV\VZAK\HOJG\1_Akce 2017\Hlubčická 44,46_Rekonstrukce střechy\Výzva na net_zhotovitel\PD_Hlubčická 44, 46_oprava střechy\BD Krnov Hlubčická 46\"/>
    </mc:Choice>
  </mc:AlternateContent>
  <bookViews>
    <workbookView xWindow="600" yWindow="360" windowWidth="20715" windowHeight="972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Rekapitulace!$G$22</definedName>
    <definedName name="Dodavka0">Položky!#REF!</definedName>
    <definedName name="HSV">Rekapitulace!$E$22</definedName>
    <definedName name="HSV0">Položky!#REF!</definedName>
    <definedName name="HZS">Rekapitulace!$I$22</definedName>
    <definedName name="HZS0">Položky!#REF!</definedName>
    <definedName name="JKSO">'Krycí list'!$F$4</definedName>
    <definedName name="MJ">'Krycí list'!$G$4</definedName>
    <definedName name="Mont">Rekapitulace!$H$22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Položky!$A$1:$G$151</definedName>
    <definedName name="_xlnm.Print_Area" localSheetId="1">Rekapitulace!$A$1:$I$28</definedName>
    <definedName name="PocetMJ">'Krycí list'!$G$7</definedName>
    <definedName name="Poznamka">'Krycí list'!$B$37</definedName>
    <definedName name="Projektant">'Krycí list'!$C$7</definedName>
    <definedName name="PSV">Rekapitulace!$F$22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Rekapitulace!$H$28</definedName>
    <definedName name="VRNKc">Rekapitulace!$E$27</definedName>
    <definedName name="VRNnazev">Rekapitulace!$A$27</definedName>
    <definedName name="VRNproc">Rekapitulace!$F$27</definedName>
    <definedName name="VRNzakl">Rekapitulace!$G$27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</workbook>
</file>

<file path=xl/calcChain.xml><?xml version="1.0" encoding="utf-8"?>
<calcChain xmlns="http://schemas.openxmlformats.org/spreadsheetml/2006/main">
  <c r="BE150" i="3" l="1"/>
  <c r="BE151" i="3" s="1"/>
  <c r="I21" i="2" s="1"/>
  <c r="BC150" i="3"/>
  <c r="BC151" i="3" s="1"/>
  <c r="G21" i="2" s="1"/>
  <c r="BB150" i="3"/>
  <c r="BB151" i="3" s="1"/>
  <c r="F21" i="2" s="1"/>
  <c r="BA150" i="3"/>
  <c r="G150" i="3"/>
  <c r="BD150" i="3" s="1"/>
  <c r="BD151" i="3" s="1"/>
  <c r="H21" i="2" s="1"/>
  <c r="B21" i="2"/>
  <c r="A21" i="2"/>
  <c r="BA151" i="3"/>
  <c r="E21" i="2" s="1"/>
  <c r="C151" i="3"/>
  <c r="BE146" i="3"/>
  <c r="BD146" i="3"/>
  <c r="BD148" i="3" s="1"/>
  <c r="H20" i="2" s="1"/>
  <c r="BC146" i="3"/>
  <c r="BA146" i="3"/>
  <c r="BA148" i="3" s="1"/>
  <c r="E20" i="2" s="1"/>
  <c r="G146" i="3"/>
  <c r="G148" i="3" s="1"/>
  <c r="B20" i="2"/>
  <c r="A20" i="2"/>
  <c r="BE148" i="3"/>
  <c r="I20" i="2" s="1"/>
  <c r="BC148" i="3"/>
  <c r="G20" i="2" s="1"/>
  <c r="C148" i="3"/>
  <c r="BE143" i="3"/>
  <c r="BD143" i="3"/>
  <c r="BC143" i="3"/>
  <c r="BA143" i="3"/>
  <c r="G143" i="3"/>
  <c r="BB143" i="3" s="1"/>
  <c r="BE142" i="3"/>
  <c r="BD142" i="3"/>
  <c r="BC142" i="3"/>
  <c r="BC144" i="3" s="1"/>
  <c r="G19" i="2" s="1"/>
  <c r="BA142" i="3"/>
  <c r="BA144" i="3" s="1"/>
  <c r="E19" i="2" s="1"/>
  <c r="G142" i="3"/>
  <c r="G144" i="3" s="1"/>
  <c r="B19" i="2"/>
  <c r="A19" i="2"/>
  <c r="BE144" i="3"/>
  <c r="I19" i="2" s="1"/>
  <c r="C144" i="3"/>
  <c r="BE139" i="3"/>
  <c r="BD139" i="3"/>
  <c r="BC139" i="3"/>
  <c r="BA139" i="3"/>
  <c r="G139" i="3"/>
  <c r="BB139" i="3" s="1"/>
  <c r="BE138" i="3"/>
  <c r="BD138" i="3"/>
  <c r="BC138" i="3"/>
  <c r="BC140" i="3" s="1"/>
  <c r="G18" i="2" s="1"/>
  <c r="BA138" i="3"/>
  <c r="BA140" i="3" s="1"/>
  <c r="E18" i="2" s="1"/>
  <c r="G138" i="3"/>
  <c r="G140" i="3" s="1"/>
  <c r="B18" i="2"/>
  <c r="A18" i="2"/>
  <c r="BE140" i="3"/>
  <c r="I18" i="2" s="1"/>
  <c r="C140" i="3"/>
  <c r="BE135" i="3"/>
  <c r="BD135" i="3"/>
  <c r="BC135" i="3"/>
  <c r="BA135" i="3"/>
  <c r="G135" i="3"/>
  <c r="BB135" i="3" s="1"/>
  <c r="BE134" i="3"/>
  <c r="BD134" i="3"/>
  <c r="BC134" i="3"/>
  <c r="BA134" i="3"/>
  <c r="G134" i="3"/>
  <c r="BB134" i="3" s="1"/>
  <c r="BE133" i="3"/>
  <c r="BD133" i="3"/>
  <c r="BC133" i="3"/>
  <c r="BA133" i="3"/>
  <c r="G133" i="3"/>
  <c r="BB133" i="3" s="1"/>
  <c r="BE132" i="3"/>
  <c r="BD132" i="3"/>
  <c r="BC132" i="3"/>
  <c r="BA132" i="3"/>
  <c r="G132" i="3"/>
  <c r="BB132" i="3" s="1"/>
  <c r="BE131" i="3"/>
  <c r="BD131" i="3"/>
  <c r="BC131" i="3"/>
  <c r="BA131" i="3"/>
  <c r="G131" i="3"/>
  <c r="BB131" i="3" s="1"/>
  <c r="BE126" i="3"/>
  <c r="BD126" i="3"/>
  <c r="BC126" i="3"/>
  <c r="BA126" i="3"/>
  <c r="G126" i="3"/>
  <c r="BB126" i="3" s="1"/>
  <c r="BE125" i="3"/>
  <c r="BD125" i="3"/>
  <c r="BC125" i="3"/>
  <c r="BA125" i="3"/>
  <c r="G125" i="3"/>
  <c r="BB125" i="3" s="1"/>
  <c r="BE123" i="3"/>
  <c r="BD123" i="3"/>
  <c r="BC123" i="3"/>
  <c r="BA123" i="3"/>
  <c r="G123" i="3"/>
  <c r="BB123" i="3" s="1"/>
  <c r="BE122" i="3"/>
  <c r="BD122" i="3"/>
  <c r="BC122" i="3"/>
  <c r="BA122" i="3"/>
  <c r="G122" i="3"/>
  <c r="BB122" i="3" s="1"/>
  <c r="BE121" i="3"/>
  <c r="BD121" i="3"/>
  <c r="BC121" i="3"/>
  <c r="BA121" i="3"/>
  <c r="G121" i="3"/>
  <c r="BB121" i="3" s="1"/>
  <c r="BE115" i="3"/>
  <c r="BD115" i="3"/>
  <c r="BC115" i="3"/>
  <c r="BA115" i="3"/>
  <c r="G115" i="3"/>
  <c r="BB115" i="3" s="1"/>
  <c r="BE114" i="3"/>
  <c r="BD114" i="3"/>
  <c r="BC114" i="3"/>
  <c r="BA114" i="3"/>
  <c r="G114" i="3"/>
  <c r="BB114" i="3" s="1"/>
  <c r="BE113" i="3"/>
  <c r="BD113" i="3"/>
  <c r="BC113" i="3"/>
  <c r="BA113" i="3"/>
  <c r="G113" i="3"/>
  <c r="BB113" i="3" s="1"/>
  <c r="BE112" i="3"/>
  <c r="BD112" i="3"/>
  <c r="BC112" i="3"/>
  <c r="BA112" i="3"/>
  <c r="G112" i="3"/>
  <c r="BB112" i="3" s="1"/>
  <c r="BE111" i="3"/>
  <c r="BD111" i="3"/>
  <c r="BC111" i="3"/>
  <c r="BA111" i="3"/>
  <c r="G111" i="3"/>
  <c r="BB111" i="3" s="1"/>
  <c r="BE110" i="3"/>
  <c r="BD110" i="3"/>
  <c r="BC110" i="3"/>
  <c r="BA110" i="3"/>
  <c r="G110" i="3"/>
  <c r="BB110" i="3" s="1"/>
  <c r="BE109" i="3"/>
  <c r="BD109" i="3"/>
  <c r="BC109" i="3"/>
  <c r="BA109" i="3"/>
  <c r="G109" i="3"/>
  <c r="BB109" i="3" s="1"/>
  <c r="BE108" i="3"/>
  <c r="BD108" i="3"/>
  <c r="BC108" i="3"/>
  <c r="BA108" i="3"/>
  <c r="G108" i="3"/>
  <c r="BB108" i="3" s="1"/>
  <c r="BE107" i="3"/>
  <c r="BD107" i="3"/>
  <c r="BC107" i="3"/>
  <c r="BA107" i="3"/>
  <c r="G107" i="3"/>
  <c r="BB107" i="3" s="1"/>
  <c r="BE106" i="3"/>
  <c r="BD106" i="3"/>
  <c r="BC106" i="3"/>
  <c r="BA106" i="3"/>
  <c r="G106" i="3"/>
  <c r="BB106" i="3" s="1"/>
  <c r="BE105" i="3"/>
  <c r="BD105" i="3"/>
  <c r="BC105" i="3"/>
  <c r="BA105" i="3"/>
  <c r="G105" i="3"/>
  <c r="BB105" i="3" s="1"/>
  <c r="BE103" i="3"/>
  <c r="BD103" i="3"/>
  <c r="BC103" i="3"/>
  <c r="BA103" i="3"/>
  <c r="G103" i="3"/>
  <c r="BB103" i="3" s="1"/>
  <c r="BE102" i="3"/>
  <c r="BD102" i="3"/>
  <c r="BC102" i="3"/>
  <c r="BC136" i="3" s="1"/>
  <c r="G17" i="2" s="1"/>
  <c r="BA102" i="3"/>
  <c r="BA136" i="3" s="1"/>
  <c r="E17" i="2" s="1"/>
  <c r="G102" i="3"/>
  <c r="BB102" i="3" s="1"/>
  <c r="BE100" i="3"/>
  <c r="BD100" i="3"/>
  <c r="BC100" i="3"/>
  <c r="BA100" i="3"/>
  <c r="G100" i="3"/>
  <c r="B17" i="2"/>
  <c r="A17" i="2"/>
  <c r="BE136" i="3"/>
  <c r="I17" i="2" s="1"/>
  <c r="C136" i="3"/>
  <c r="BE97" i="3"/>
  <c r="BD97" i="3"/>
  <c r="BC97" i="3"/>
  <c r="BA97" i="3"/>
  <c r="G97" i="3"/>
  <c r="BB97" i="3" s="1"/>
  <c r="BE96" i="3"/>
  <c r="BD96" i="3"/>
  <c r="BC96" i="3"/>
  <c r="BA96" i="3"/>
  <c r="G96" i="3"/>
  <c r="BB96" i="3" s="1"/>
  <c r="BE95" i="3"/>
  <c r="BD95" i="3"/>
  <c r="BC95" i="3"/>
  <c r="BA95" i="3"/>
  <c r="G95" i="3"/>
  <c r="BB95" i="3" s="1"/>
  <c r="BE94" i="3"/>
  <c r="BD94" i="3"/>
  <c r="BC94" i="3"/>
  <c r="BA94" i="3"/>
  <c r="G94" i="3"/>
  <c r="BB94" i="3" s="1"/>
  <c r="BE93" i="3"/>
  <c r="BD93" i="3"/>
  <c r="BC93" i="3"/>
  <c r="BA93" i="3"/>
  <c r="G93" i="3"/>
  <c r="BB93" i="3" s="1"/>
  <c r="BE92" i="3"/>
  <c r="BD92" i="3"/>
  <c r="BC92" i="3"/>
  <c r="BA92" i="3"/>
  <c r="G92" i="3"/>
  <c r="BB92" i="3" s="1"/>
  <c r="BE91" i="3"/>
  <c r="BD91" i="3"/>
  <c r="BC91" i="3"/>
  <c r="BA91" i="3"/>
  <c r="G91" i="3"/>
  <c r="BB91" i="3" s="1"/>
  <c r="BE90" i="3"/>
  <c r="BD90" i="3"/>
  <c r="BC90" i="3"/>
  <c r="BA90" i="3"/>
  <c r="G90" i="3"/>
  <c r="BB90" i="3" s="1"/>
  <c r="BE89" i="3"/>
  <c r="BD89" i="3"/>
  <c r="BC89" i="3"/>
  <c r="BA89" i="3"/>
  <c r="G89" i="3"/>
  <c r="BB89" i="3" s="1"/>
  <c r="BE88" i="3"/>
  <c r="BD88" i="3"/>
  <c r="BC88" i="3"/>
  <c r="BA88" i="3"/>
  <c r="G88" i="3"/>
  <c r="BB88" i="3" s="1"/>
  <c r="BE87" i="3"/>
  <c r="BD87" i="3"/>
  <c r="BC87" i="3"/>
  <c r="BA87" i="3"/>
  <c r="G87" i="3"/>
  <c r="BB87" i="3" s="1"/>
  <c r="BE86" i="3"/>
  <c r="BD86" i="3"/>
  <c r="BC86" i="3"/>
  <c r="BA86" i="3"/>
  <c r="G86" i="3"/>
  <c r="BB86" i="3" s="1"/>
  <c r="BE83" i="3"/>
  <c r="BE98" i="3" s="1"/>
  <c r="I16" i="2" s="1"/>
  <c r="BD83" i="3"/>
  <c r="BC83" i="3"/>
  <c r="BA83" i="3"/>
  <c r="G83" i="3"/>
  <c r="BB83" i="3" s="1"/>
  <c r="BE82" i="3"/>
  <c r="BD82" i="3"/>
  <c r="BC82" i="3"/>
  <c r="BA82" i="3"/>
  <c r="G82" i="3"/>
  <c r="BB82" i="3" s="1"/>
  <c r="BE81" i="3"/>
  <c r="BD81" i="3"/>
  <c r="BC81" i="3"/>
  <c r="BA81" i="3"/>
  <c r="G81" i="3"/>
  <c r="BB81" i="3" s="1"/>
  <c r="BE80" i="3"/>
  <c r="BD80" i="3"/>
  <c r="BC80" i="3"/>
  <c r="BA80" i="3"/>
  <c r="G80" i="3"/>
  <c r="BB80" i="3" s="1"/>
  <c r="BE79" i="3"/>
  <c r="BD79" i="3"/>
  <c r="BC79" i="3"/>
  <c r="BA79" i="3"/>
  <c r="G79" i="3"/>
  <c r="BB79" i="3" s="1"/>
  <c r="BE78" i="3"/>
  <c r="BD78" i="3"/>
  <c r="BC78" i="3"/>
  <c r="BA78" i="3"/>
  <c r="G78" i="3"/>
  <c r="BB78" i="3" s="1"/>
  <c r="BE77" i="3"/>
  <c r="BD77" i="3"/>
  <c r="BC77" i="3"/>
  <c r="BC98" i="3" s="1"/>
  <c r="G16" i="2" s="1"/>
  <c r="BA77" i="3"/>
  <c r="G77" i="3"/>
  <c r="BB77" i="3" s="1"/>
  <c r="BE74" i="3"/>
  <c r="BD74" i="3"/>
  <c r="BC74" i="3"/>
  <c r="BA74" i="3"/>
  <c r="BA98" i="3" s="1"/>
  <c r="E16" i="2" s="1"/>
  <c r="G74" i="3"/>
  <c r="B16" i="2"/>
  <c r="A16" i="2"/>
  <c r="C98" i="3"/>
  <c r="BE71" i="3"/>
  <c r="BD71" i="3"/>
  <c r="BC71" i="3"/>
  <c r="BA71" i="3"/>
  <c r="G71" i="3"/>
  <c r="BB71" i="3" s="1"/>
  <c r="BE70" i="3"/>
  <c r="BD70" i="3"/>
  <c r="BC70" i="3"/>
  <c r="BA70" i="3"/>
  <c r="G70" i="3"/>
  <c r="BB70" i="3" s="1"/>
  <c r="BE69" i="3"/>
  <c r="BD69" i="3"/>
  <c r="BC69" i="3"/>
  <c r="BA69" i="3"/>
  <c r="G69" i="3"/>
  <c r="BB69" i="3" s="1"/>
  <c r="BE68" i="3"/>
  <c r="BD68" i="3"/>
  <c r="BC68" i="3"/>
  <c r="BA68" i="3"/>
  <c r="G68" i="3"/>
  <c r="BB68" i="3" s="1"/>
  <c r="BE67" i="3"/>
  <c r="BD67" i="3"/>
  <c r="BC67" i="3"/>
  <c r="BA67" i="3"/>
  <c r="G67" i="3"/>
  <c r="BB67" i="3" s="1"/>
  <c r="BE66" i="3"/>
  <c r="BD66" i="3"/>
  <c r="BC66" i="3"/>
  <c r="BA66" i="3"/>
  <c r="G66" i="3"/>
  <c r="BB66" i="3" s="1"/>
  <c r="BE64" i="3"/>
  <c r="BD64" i="3"/>
  <c r="BC64" i="3"/>
  <c r="BA64" i="3"/>
  <c r="BA72" i="3" s="1"/>
  <c r="E15" i="2" s="1"/>
  <c r="G64" i="3"/>
  <c r="BB64" i="3" s="1"/>
  <c r="BE63" i="3"/>
  <c r="BD63" i="3"/>
  <c r="BC63" i="3"/>
  <c r="BA63" i="3"/>
  <c r="G63" i="3"/>
  <c r="BB63" i="3" s="1"/>
  <c r="BE62" i="3"/>
  <c r="BE72" i="3" s="1"/>
  <c r="I15" i="2" s="1"/>
  <c r="BD62" i="3"/>
  <c r="BC62" i="3"/>
  <c r="BC72" i="3" s="1"/>
  <c r="G15" i="2" s="1"/>
  <c r="BA62" i="3"/>
  <c r="G62" i="3"/>
  <c r="B15" i="2"/>
  <c r="A15" i="2"/>
  <c r="C72" i="3"/>
  <c r="BE59" i="3"/>
  <c r="BD59" i="3"/>
  <c r="BD60" i="3" s="1"/>
  <c r="H14" i="2" s="1"/>
  <c r="BC59" i="3"/>
  <c r="BC60" i="3" s="1"/>
  <c r="G14" i="2" s="1"/>
  <c r="BA59" i="3"/>
  <c r="G59" i="3"/>
  <c r="G60" i="3" s="1"/>
  <c r="B14" i="2"/>
  <c r="A14" i="2"/>
  <c r="BE60" i="3"/>
  <c r="I14" i="2" s="1"/>
  <c r="BA60" i="3"/>
  <c r="E14" i="2" s="1"/>
  <c r="C60" i="3"/>
  <c r="BE56" i="3"/>
  <c r="BD56" i="3"/>
  <c r="BC56" i="3"/>
  <c r="BB56" i="3"/>
  <c r="G56" i="3"/>
  <c r="BA56" i="3" s="1"/>
  <c r="BE55" i="3"/>
  <c r="BD55" i="3"/>
  <c r="BD57" i="3" s="1"/>
  <c r="H13" i="2" s="1"/>
  <c r="BC55" i="3"/>
  <c r="BC57" i="3" s="1"/>
  <c r="G13" i="2" s="1"/>
  <c r="BB55" i="3"/>
  <c r="G55" i="3"/>
  <c r="BA55" i="3" s="1"/>
  <c r="B13" i="2"/>
  <c r="A13" i="2"/>
  <c r="BE57" i="3"/>
  <c r="I13" i="2" s="1"/>
  <c r="C57" i="3"/>
  <c r="BE52" i="3"/>
  <c r="BD52" i="3"/>
  <c r="BC52" i="3"/>
  <c r="BB52" i="3"/>
  <c r="G52" i="3"/>
  <c r="BA52" i="3" s="1"/>
  <c r="BE51" i="3"/>
  <c r="BD51" i="3"/>
  <c r="BC51" i="3"/>
  <c r="BB51" i="3"/>
  <c r="G51" i="3"/>
  <c r="BA51" i="3" s="1"/>
  <c r="BE42" i="3"/>
  <c r="BD42" i="3"/>
  <c r="BC42" i="3"/>
  <c r="BB42" i="3"/>
  <c r="G42" i="3"/>
  <c r="BA42" i="3" s="1"/>
  <c r="BE41" i="3"/>
  <c r="BD41" i="3"/>
  <c r="BC41" i="3"/>
  <c r="BB41" i="3"/>
  <c r="G41" i="3"/>
  <c r="BA41" i="3" s="1"/>
  <c r="BE40" i="3"/>
  <c r="BD40" i="3"/>
  <c r="BC40" i="3"/>
  <c r="BB40" i="3"/>
  <c r="G40" i="3"/>
  <c r="BA40" i="3" s="1"/>
  <c r="BE39" i="3"/>
  <c r="BD39" i="3"/>
  <c r="BC39" i="3"/>
  <c r="BB39" i="3"/>
  <c r="G39" i="3"/>
  <c r="BA39" i="3" s="1"/>
  <c r="BE38" i="3"/>
  <c r="BD38" i="3"/>
  <c r="BC38" i="3"/>
  <c r="BB38" i="3"/>
  <c r="G38" i="3"/>
  <c r="BA38" i="3" s="1"/>
  <c r="BE37" i="3"/>
  <c r="BD37" i="3"/>
  <c r="BC37" i="3"/>
  <c r="BB37" i="3"/>
  <c r="G37" i="3"/>
  <c r="BA37" i="3" s="1"/>
  <c r="BE35" i="3"/>
  <c r="BD35" i="3"/>
  <c r="BC35" i="3"/>
  <c r="BB35" i="3"/>
  <c r="G35" i="3"/>
  <c r="BA35" i="3" s="1"/>
  <c r="BE34" i="3"/>
  <c r="BE53" i="3" s="1"/>
  <c r="I12" i="2" s="1"/>
  <c r="BD34" i="3"/>
  <c r="BC34" i="3"/>
  <c r="BB34" i="3"/>
  <c r="G34" i="3"/>
  <c r="BA34" i="3" s="1"/>
  <c r="B12" i="2"/>
  <c r="A12" i="2"/>
  <c r="BC53" i="3"/>
  <c r="G12" i="2" s="1"/>
  <c r="C53" i="3"/>
  <c r="BE30" i="3"/>
  <c r="BE32" i="3" s="1"/>
  <c r="I11" i="2" s="1"/>
  <c r="BD30" i="3"/>
  <c r="BD32" i="3" s="1"/>
  <c r="H11" i="2" s="1"/>
  <c r="BC30" i="3"/>
  <c r="BC32" i="3" s="1"/>
  <c r="G11" i="2" s="1"/>
  <c r="BB30" i="3"/>
  <c r="BB32" i="3" s="1"/>
  <c r="F11" i="2" s="1"/>
  <c r="G30" i="3"/>
  <c r="BA30" i="3" s="1"/>
  <c r="BA32" i="3" s="1"/>
  <c r="E11" i="2" s="1"/>
  <c r="B11" i="2"/>
  <c r="A11" i="2"/>
  <c r="C32" i="3"/>
  <c r="BE27" i="3"/>
  <c r="BD27" i="3"/>
  <c r="BD28" i="3" s="1"/>
  <c r="H10" i="2" s="1"/>
  <c r="BC27" i="3"/>
  <c r="BC28" i="3" s="1"/>
  <c r="G10" i="2" s="1"/>
  <c r="BB27" i="3"/>
  <c r="BB28" i="3" s="1"/>
  <c r="F10" i="2" s="1"/>
  <c r="G27" i="3"/>
  <c r="BA27" i="3" s="1"/>
  <c r="BA28" i="3" s="1"/>
  <c r="E10" i="2" s="1"/>
  <c r="B10" i="2"/>
  <c r="A10" i="2"/>
  <c r="BE28" i="3"/>
  <c r="I10" i="2" s="1"/>
  <c r="C28" i="3"/>
  <c r="BE24" i="3"/>
  <c r="BD24" i="3"/>
  <c r="BC24" i="3"/>
  <c r="BB24" i="3"/>
  <c r="G24" i="3"/>
  <c r="BA24" i="3" s="1"/>
  <c r="BE23" i="3"/>
  <c r="BD23" i="3"/>
  <c r="BC23" i="3"/>
  <c r="BB23" i="3"/>
  <c r="G23" i="3"/>
  <c r="BA23" i="3" s="1"/>
  <c r="BE22" i="3"/>
  <c r="BD22" i="3"/>
  <c r="BC22" i="3"/>
  <c r="BC25" i="3" s="1"/>
  <c r="G9" i="2" s="1"/>
  <c r="BB22" i="3"/>
  <c r="G22" i="3"/>
  <c r="BA22" i="3" s="1"/>
  <c r="BE21" i="3"/>
  <c r="BD21" i="3"/>
  <c r="BC21" i="3"/>
  <c r="BB21" i="3"/>
  <c r="G21" i="3"/>
  <c r="BA21" i="3" s="1"/>
  <c r="BE20" i="3"/>
  <c r="BD20" i="3"/>
  <c r="BC20" i="3"/>
  <c r="BB20" i="3"/>
  <c r="G20" i="3"/>
  <c r="BA20" i="3" s="1"/>
  <c r="BE18" i="3"/>
  <c r="BE25" i="3" s="1"/>
  <c r="I9" i="2" s="1"/>
  <c r="BD18" i="3"/>
  <c r="BD25" i="3" s="1"/>
  <c r="H9" i="2" s="1"/>
  <c r="BC18" i="3"/>
  <c r="BB18" i="3"/>
  <c r="G18" i="3"/>
  <c r="BA18" i="3" s="1"/>
  <c r="B9" i="2"/>
  <c r="A9" i="2"/>
  <c r="C25" i="3"/>
  <c r="BE14" i="3"/>
  <c r="BD14" i="3"/>
  <c r="BD16" i="3" s="1"/>
  <c r="H8" i="2" s="1"/>
  <c r="BC14" i="3"/>
  <c r="BC16" i="3" s="1"/>
  <c r="G8" i="2" s="1"/>
  <c r="BB14" i="3"/>
  <c r="BB16" i="3" s="1"/>
  <c r="F8" i="2" s="1"/>
  <c r="G14" i="3"/>
  <c r="BA14" i="3" s="1"/>
  <c r="BA16" i="3" s="1"/>
  <c r="E8" i="2" s="1"/>
  <c r="B8" i="2"/>
  <c r="A8" i="2"/>
  <c r="BE16" i="3"/>
  <c r="I8" i="2" s="1"/>
  <c r="C16" i="3"/>
  <c r="BE11" i="3"/>
  <c r="BD11" i="3"/>
  <c r="BC11" i="3"/>
  <c r="BB11" i="3"/>
  <c r="G11" i="3"/>
  <c r="BA11" i="3" s="1"/>
  <c r="BE8" i="3"/>
  <c r="BE12" i="3" s="1"/>
  <c r="I7" i="2" s="1"/>
  <c r="BD8" i="3"/>
  <c r="BD12" i="3" s="1"/>
  <c r="H7" i="2" s="1"/>
  <c r="BC8" i="3"/>
  <c r="BB8" i="3"/>
  <c r="G8" i="3"/>
  <c r="BA8" i="3" s="1"/>
  <c r="B7" i="2"/>
  <c r="A7" i="2"/>
  <c r="BC12" i="3"/>
  <c r="G7" i="2" s="1"/>
  <c r="C12" i="3"/>
  <c r="C4" i="3"/>
  <c r="F3" i="3"/>
  <c r="C3" i="3"/>
  <c r="H28" i="2"/>
  <c r="G27" i="2"/>
  <c r="I27" i="2" s="1"/>
  <c r="C2" i="2"/>
  <c r="C1" i="2"/>
  <c r="F33" i="1"/>
  <c r="F31" i="1"/>
  <c r="F34" i="1" s="1"/>
  <c r="G22" i="1"/>
  <c r="G21" i="1" s="1"/>
  <c r="G8" i="1"/>
  <c r="I22" i="2" l="1"/>
  <c r="C20" i="1" s="1"/>
  <c r="BD72" i="3"/>
  <c r="H15" i="2" s="1"/>
  <c r="G136" i="3"/>
  <c r="BA12" i="3"/>
  <c r="E7" i="2" s="1"/>
  <c r="BA53" i="3"/>
  <c r="E12" i="2" s="1"/>
  <c r="BB57" i="3"/>
  <c r="F13" i="2" s="1"/>
  <c r="BD98" i="3"/>
  <c r="H16" i="2" s="1"/>
  <c r="H22" i="2" s="1"/>
  <c r="C15" i="1" s="1"/>
  <c r="BD140" i="3"/>
  <c r="H18" i="2" s="1"/>
  <c r="BD144" i="3"/>
  <c r="H19" i="2" s="1"/>
  <c r="G98" i="3"/>
  <c r="BB12" i="3"/>
  <c r="F7" i="2" s="1"/>
  <c r="BA25" i="3"/>
  <c r="E9" i="2" s="1"/>
  <c r="BB53" i="3"/>
  <c r="F12" i="2" s="1"/>
  <c r="G22" i="2"/>
  <c r="C14" i="1" s="1"/>
  <c r="BB25" i="3"/>
  <c r="F9" i="2" s="1"/>
  <c r="G72" i="3"/>
  <c r="BD136" i="3"/>
  <c r="H17" i="2" s="1"/>
  <c r="BD53" i="3"/>
  <c r="H12" i="2" s="1"/>
  <c r="G151" i="3"/>
  <c r="BA57" i="3"/>
  <c r="E13" i="2" s="1"/>
  <c r="E22" i="2" s="1"/>
  <c r="C16" i="1" s="1"/>
  <c r="BB59" i="3"/>
  <c r="BB60" i="3" s="1"/>
  <c r="F14" i="2" s="1"/>
  <c r="BB62" i="3"/>
  <c r="BB72" i="3" s="1"/>
  <c r="F15" i="2" s="1"/>
  <c r="BB74" i="3"/>
  <c r="BB98" i="3" s="1"/>
  <c r="F16" i="2" s="1"/>
  <c r="BB100" i="3"/>
  <c r="BB136" i="3" s="1"/>
  <c r="F17" i="2" s="1"/>
  <c r="BB138" i="3"/>
  <c r="BB140" i="3" s="1"/>
  <c r="F18" i="2" s="1"/>
  <c r="BB142" i="3"/>
  <c r="BB144" i="3" s="1"/>
  <c r="F19" i="2" s="1"/>
  <c r="BB146" i="3"/>
  <c r="BB148" i="3" s="1"/>
  <c r="F20" i="2" s="1"/>
  <c r="G12" i="3"/>
  <c r="G16" i="3"/>
  <c r="G25" i="3"/>
  <c r="G28" i="3"/>
  <c r="G32" i="3"/>
  <c r="G53" i="3"/>
  <c r="G57" i="3"/>
  <c r="F22" i="2" l="1"/>
  <c r="C17" i="1" s="1"/>
  <c r="C18" i="1" s="1"/>
  <c r="C21" i="1" s="1"/>
  <c r="C22" i="1" s="1"/>
</calcChain>
</file>

<file path=xl/sharedStrings.xml><?xml version="1.0" encoding="utf-8"?>
<sst xmlns="http://schemas.openxmlformats.org/spreadsheetml/2006/main" count="465" uniqueCount="303">
  <si>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</si>
  <si>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</si>
  <si>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</si>
  <si>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</si>
  <si>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</si>
  <si>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</si>
  <si>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</si>
  <si>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</si>
  <si>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</si>
  <si>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</si>
  <si>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</si>
  <si>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</si>
  <si>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</si>
  <si>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</si>
  <si>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</si>
  <si>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</si>
  <si>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</si>
  <si>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</si>
  <si>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</si>
  <si>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</si>
  <si>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</si>
  <si>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</si>
  <si>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</si>
  <si>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</si>
  <si>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</si>
  <si>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</si>
  <si>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</si>
  <si>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</si>
  <si>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</si>
  <si>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</si>
  <si>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</si>
  <si>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</si>
  <si>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</si>
  <si>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</si>
  <si>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</si>
  <si>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</si>
  <si>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</si>
  <si>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</si>
  <si>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</si>
  <si>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</si>
  <si>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</si>
  <si>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</si>
  <si>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</si>
  <si>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</si>
  <si>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</si>
  <si>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</si>
  <si>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</si>
  <si>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</si>
  <si>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</si>
  <si>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</si>
  <si>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</si>
  <si>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</si>
  <si>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</si>
  <si>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</si>
  <si>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</si>
  <si>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</si>
  <si>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</si>
  <si>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</si>
  <si>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</si>
  <si>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</si>
  <si>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</si>
  <si>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</si>
  <si>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</si>
  <si>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</si>
  <si>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</si>
  <si>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</si>
  <si>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</si>
  <si>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Oprava střechy</t>
  </si>
  <si>
    <t>62</t>
  </si>
  <si>
    <t>Upravy povrchů vnější</t>
  </si>
  <si>
    <t>622 90-3111.R00</t>
  </si>
  <si>
    <t>Očištění zdí a valů před opravou, ručně (komínové zdivo)</t>
  </si>
  <si>
    <t>m2</t>
  </si>
  <si>
    <t>1,42*(3,30+2,00)*0,5*2</t>
  </si>
  <si>
    <t>0,70*(3,30+2,00)</t>
  </si>
  <si>
    <t>627 45-2641.R00</t>
  </si>
  <si>
    <t xml:space="preserve">Oprava spárování komínového zdiva plochy do 40 % </t>
  </si>
  <si>
    <t>63</t>
  </si>
  <si>
    <t>Podlahy a podlahové konstrukce</t>
  </si>
  <si>
    <t>632 45-1032.R00</t>
  </si>
  <si>
    <t>Vyrovnávací potěr MC 15, v ploše, tl. 30 mm (komínová hlava)</t>
  </si>
  <si>
    <t>1,62*0,90</t>
  </si>
  <si>
    <t>94</t>
  </si>
  <si>
    <t>Lešení a stavební výtahy</t>
  </si>
  <si>
    <t>941 94-1041.R00</t>
  </si>
  <si>
    <t xml:space="preserve">Montáž lešení leh.řad.s podlahami,š.1,2 m, H 10 m </t>
  </si>
  <si>
    <t>(27,30+19,95+0,50)*2*10,00</t>
  </si>
  <si>
    <t>941 94-1191.R00</t>
  </si>
  <si>
    <t xml:space="preserve">Příplatek za každý měsíc použití lešení k pol.1031 </t>
  </si>
  <si>
    <t>941 94-1841.R00</t>
  </si>
  <si>
    <t xml:space="preserve">Demontáž lešení leh.řad.s podlahami,š.1,2 m,H 10 m </t>
  </si>
  <si>
    <t>944 94-5012.R00</t>
  </si>
  <si>
    <t xml:space="preserve">Montáž záchytné stříšky H 4,5 m, šířky do 2 m </t>
  </si>
  <si>
    <t>m</t>
  </si>
  <si>
    <t>944 94-5192.R00</t>
  </si>
  <si>
    <t xml:space="preserve">Příplatek za každý měsíc použ.stříšky, k pol. 5012 </t>
  </si>
  <si>
    <t>944 94-5812.R00</t>
  </si>
  <si>
    <t xml:space="preserve">Demontáž záchytné stříšky H 4,5 m, šířky do 2 m </t>
  </si>
  <si>
    <t>95</t>
  </si>
  <si>
    <t>Dokončovací kce na pozem.stav.</t>
  </si>
  <si>
    <t>953 92-1121.R00</t>
  </si>
  <si>
    <t xml:space="preserve">Dvířka komínová plechová </t>
  </si>
  <si>
    <t>kus</t>
  </si>
  <si>
    <t>96</t>
  </si>
  <si>
    <t>Bourání konstrukcí</t>
  </si>
  <si>
    <t>965 04-2121.RT1</t>
  </si>
  <si>
    <t>Bourání mazanin betonových tl. 10 cm, pl. 1 m2 ručně tl. mazaniny 5 - 8 cm (komínová hlava)</t>
  </si>
  <si>
    <t>m3</t>
  </si>
  <si>
    <t>1,458*0,05</t>
  </si>
  <si>
    <t>97</t>
  </si>
  <si>
    <t>Prorážení otvorů</t>
  </si>
  <si>
    <t>976 07-2221.R00</t>
  </si>
  <si>
    <t xml:space="preserve">Vybourání kov. komín. dvířek pl. 0,3 m2 ze zdi cih </t>
  </si>
  <si>
    <t>979 01-1211.R00</t>
  </si>
  <si>
    <t xml:space="preserve">Svislá doprava suti a vybour. hmot za 2.NP nošením </t>
  </si>
  <si>
    <t>t</t>
  </si>
  <si>
    <t>0,1874+1,155+8,478+1,1688+6,468</t>
  </si>
  <si>
    <t>979 01-1219.R00</t>
  </si>
  <si>
    <t xml:space="preserve">Přípl.k svislé dopr.suti za každé další NP nošením </t>
  </si>
  <si>
    <t>979 99-0101.R00</t>
  </si>
  <si>
    <t xml:space="preserve">Poplatek za skládku suti - směs betonu a cihel </t>
  </si>
  <si>
    <t>979 99-0121.R00</t>
  </si>
  <si>
    <t xml:space="preserve">Poplatek za skládku suti - asfaltové pásy </t>
  </si>
  <si>
    <t>979 99-0201.R00</t>
  </si>
  <si>
    <t xml:space="preserve">Poplatek za skládku suti -azbestocementové výrobky </t>
  </si>
  <si>
    <t>979 08-1111.R00</t>
  </si>
  <si>
    <t xml:space="preserve">Odvoz suti a vybour. hmot na skládku do 1 km </t>
  </si>
  <si>
    <t>979 08-1121.R00</t>
  </si>
  <si>
    <t xml:space="preserve">Příplatek k odvozu za každý další 1 km </t>
  </si>
  <si>
    <t>;"stavební suť"</t>
  </si>
  <si>
    <t>0,1874*4</t>
  </si>
  <si>
    <t>;"živičné pásy, azbest"</t>
  </si>
  <si>
    <t>(1,155+6,468)*25</t>
  </si>
  <si>
    <t>;"kov"</t>
  </si>
  <si>
    <t>1,1688*3</t>
  </si>
  <si>
    <t>;"dřevo"</t>
  </si>
  <si>
    <t>8,478*3</t>
  </si>
  <si>
    <t>979 08-2111.R00</t>
  </si>
  <si>
    <t xml:space="preserve">Vnitrostaveništní doprava suti do 10 m </t>
  </si>
  <si>
    <t>979 08-2121.R00</t>
  </si>
  <si>
    <t xml:space="preserve">Příplatek k vnitrost. dopravě suti za dalších 5 m </t>
  </si>
  <si>
    <t>99</t>
  </si>
  <si>
    <t>Staveništní přesun hmot</t>
  </si>
  <si>
    <t>998 00-9101.R00</t>
  </si>
  <si>
    <t xml:space="preserve">Přesun hmot lešení samostatně budovaného </t>
  </si>
  <si>
    <t>999 28-1111.R00</t>
  </si>
  <si>
    <t xml:space="preserve">Přesun hmot pro opravy a údržbu do výšky 25 m </t>
  </si>
  <si>
    <t>712</t>
  </si>
  <si>
    <t>Živičné krytiny</t>
  </si>
  <si>
    <t>712 60-0831.R00</t>
  </si>
  <si>
    <t xml:space="preserve">Odstranění živič.krytiny střech nad 30° 1vrstvé </t>
  </si>
  <si>
    <t>762</t>
  </si>
  <si>
    <t>Konstrukce tesařské</t>
  </si>
  <si>
    <t>762 33-1921.R00</t>
  </si>
  <si>
    <t>Vyřezání části střešní vazby do 224 cm2,do dl.3 m (odhad - předpoklad)</t>
  </si>
  <si>
    <t>762 33-2932.RT2</t>
  </si>
  <si>
    <t>Doplnění části střešní vazby z hranolků do 224 cm2 včetně dodávky řeziva, hranoly 12/14</t>
  </si>
  <si>
    <t>762 34-1922.R00</t>
  </si>
  <si>
    <t>Vyřezání otvorů střech, v bednění pl. do 2 m2 (odhad - předpoklad cca 60%)</t>
  </si>
  <si>
    <t>308,00*1,50*0,60</t>
  </si>
  <si>
    <t>762 34-3932.RT3</t>
  </si>
  <si>
    <t>Zabednění otvorů střech prkny plochy do 2 m2 prkna tl.22 mm</t>
  </si>
  <si>
    <t>762 34-2202.R00</t>
  </si>
  <si>
    <t xml:space="preserve">Montáž laťování střech, vzdálenost latí do 22 cm </t>
  </si>
  <si>
    <t>762 34-2204.R00</t>
  </si>
  <si>
    <t xml:space="preserve">Montáž laťování střech, svislé, vzdálenost 100 cm </t>
  </si>
  <si>
    <t>605-17113</t>
  </si>
  <si>
    <t xml:space="preserve">Lať střešní 40x60 mm impregnovaná </t>
  </si>
  <si>
    <t>762 39-5000.R00</t>
  </si>
  <si>
    <t xml:space="preserve">Spojovací a ochranné prostředky pro střechy </t>
  </si>
  <si>
    <t>998 76-2202.R00</t>
  </si>
  <si>
    <t xml:space="preserve">Přesun hmot pro tesařské konstrukce, výšky do 12 m </t>
  </si>
  <si>
    <t>764</t>
  </si>
  <si>
    <t>Konstrukce klempířské</t>
  </si>
  <si>
    <t>764 31-1204.RT1</t>
  </si>
  <si>
    <t>Krytina hladká z Pz lakov., tabule 2 x 1 m, do 45° z plechu tl. 0,55 mm, plocha do 10 m2</t>
  </si>
  <si>
    <t>;"střešní vikýře"</t>
  </si>
  <si>
    <t>0,75*1,00*0,5*2*4</t>
  </si>
  <si>
    <t>764 32-2210.R00</t>
  </si>
  <si>
    <t>Oplechování okapů Pz lakovaný, tvrdá krytina rš 200 mm - okapnička pojistné folie</t>
  </si>
  <si>
    <t>764 32-2225.R00</t>
  </si>
  <si>
    <t>Oplechování okapů Pz lakovaný, tvrdá krytina rš 330 mm</t>
  </si>
  <si>
    <t>764 33-1230.R00</t>
  </si>
  <si>
    <t>Lemování z Pz lakovaného plechu zdí, tvrdá krytina rš 330 mm (schodišťová zeď)</t>
  </si>
  <si>
    <t>764 33-9230.R00</t>
  </si>
  <si>
    <t>Lemování z Pz lakovaného, komínů na hladké krytině v ploše</t>
  </si>
  <si>
    <t>764 35-2204.R00</t>
  </si>
  <si>
    <t>Žlaby z Pz lakovaného  plechu podokapní půlkruhové rš 330 mm</t>
  </si>
  <si>
    <t>764 35-9214.R00</t>
  </si>
  <si>
    <t>Kotlík z Pz lakovaného plechu kónický pro trouby D do 125 mm</t>
  </si>
  <si>
    <t>764 39-2235.R00</t>
  </si>
  <si>
    <t xml:space="preserve">Úžlabí z Pz lakovaného plechu, rš 400 mm </t>
  </si>
  <si>
    <t>9,05*2</t>
  </si>
  <si>
    <t>4,00*2</t>
  </si>
  <si>
    <t>764 45-4203.R00</t>
  </si>
  <si>
    <t>Odpadní trouby z Pz lakovaného plechu, kruhové D 120 mm</t>
  </si>
  <si>
    <t>764 31-1831.RT1</t>
  </si>
  <si>
    <t>Demontáž krytiny, tabule 2 x 1 m, do 25 m2, do 45° z Pz plechu</t>
  </si>
  <si>
    <t>764 32-2831.R00</t>
  </si>
  <si>
    <t xml:space="preserve">Demontáž oplechování okapů, TK, rš 400 mm, do 45° </t>
  </si>
  <si>
    <t>764 33-1831.R00</t>
  </si>
  <si>
    <t xml:space="preserve">Demontáž lemování zdí, rš 250 a 330 mm, do 45° </t>
  </si>
  <si>
    <t>764 33-9831.R00</t>
  </si>
  <si>
    <t xml:space="preserve">Demontáž lemování komínů v ploše, hl. kryt, do 45° </t>
  </si>
  <si>
    <t>764 35-2811.R00</t>
  </si>
  <si>
    <t xml:space="preserve">Demontáž žlabů půlkruh. rovných, rš 330 mm, do 45° </t>
  </si>
  <si>
    <t>764 35-9811.R00</t>
  </si>
  <si>
    <t xml:space="preserve">Demontáž kotlíku kónického, sklon do 45° </t>
  </si>
  <si>
    <t>764 36-2811.R00</t>
  </si>
  <si>
    <t xml:space="preserve">Demontáž střešního okna, hladká krytina, do 45° </t>
  </si>
  <si>
    <t>764 39-2841.R00</t>
  </si>
  <si>
    <t xml:space="preserve">Demontáž úžlabí, rš 500 mm, sklon do 45° </t>
  </si>
  <si>
    <t>764 39-3831.R00</t>
  </si>
  <si>
    <t xml:space="preserve">Demontáž hřebene střechy, rš do 400 mm, do 45° </t>
  </si>
  <si>
    <t>764 45-4802.R00</t>
  </si>
  <si>
    <t xml:space="preserve">Demontáž odpadních trub kruhových,D 120 mm </t>
  </si>
  <si>
    <t>998 76-4202.R00</t>
  </si>
  <si>
    <t xml:space="preserve">Přesun hmot pro klempířské konstr., výšky do 12 m </t>
  </si>
  <si>
    <t>765</t>
  </si>
  <si>
    <t>Krytiny tvrdé</t>
  </si>
  <si>
    <t>765 32-2611.R00</t>
  </si>
  <si>
    <t>Krytina vláknocementová ze čtverců, složitá na latě</t>
  </si>
  <si>
    <t>308,00*1,50</t>
  </si>
  <si>
    <t>765 32-2690.R00</t>
  </si>
  <si>
    <t xml:space="preserve">Příplatek za sklon přes 30 do 45° </t>
  </si>
  <si>
    <t>765 32-2701.R00</t>
  </si>
  <si>
    <t xml:space="preserve">Protisněhová zábrana A 400 (D+M) </t>
  </si>
  <si>
    <t>462*4</t>
  </si>
  <si>
    <t>765 32-2703.R00</t>
  </si>
  <si>
    <t>Ventilační hlavice SL, prům. 110 mm, V8 pro šablony (D+M)</t>
  </si>
  <si>
    <t>765 32-2704.R00</t>
  </si>
  <si>
    <t>Pružná ventilační hadice pro SL V8, prům. 110 mm (D+M)</t>
  </si>
  <si>
    <t>765 32-2705.R00</t>
  </si>
  <si>
    <t>Ventilační prostup pro šablony,  V12 prům. 160 mm (D+M)</t>
  </si>
  <si>
    <t>765 32-2706.R00</t>
  </si>
  <si>
    <t>Multiadaptér V14 pro ventilační prostupy V12 prům. 160 mm (D+M)</t>
  </si>
  <si>
    <t>765 32-2708.R00</t>
  </si>
  <si>
    <t xml:space="preserve">Anténní prostupy AZ 16, plast (D+M) </t>
  </si>
  <si>
    <t>765 32-2711.R00</t>
  </si>
  <si>
    <t>Šablona universální pro držáky, 400x400 mm (D+M)</t>
  </si>
  <si>
    <t>765 32-2712.R00</t>
  </si>
  <si>
    <t>Vzpěra pro stoupací plošinu 300x250 mm, černá kov (D+M)</t>
  </si>
  <si>
    <t>765 32-2713.R00</t>
  </si>
  <si>
    <t>Stoupací plošina H12 2000x250 mm, černá (D+M) . upevnit na komínové zdivo</t>
  </si>
  <si>
    <t>765 32-2716.R00</t>
  </si>
  <si>
    <t>Výlez na střechu, WGI 460/550 mm s lemováním (D+M)</t>
  </si>
  <si>
    <t>765 32-2717.R00</t>
  </si>
  <si>
    <t>Výlez na střechu, WLI 540/830 mm s lemováním (D+M)</t>
  </si>
  <si>
    <t>765 32-2801.R00</t>
  </si>
  <si>
    <t xml:space="preserve">Samostatné přiřezání a uchycení </t>
  </si>
  <si>
    <t>8,90*2*6</t>
  </si>
  <si>
    <t>3,80*2*4</t>
  </si>
  <si>
    <t>0,85*2*2</t>
  </si>
  <si>
    <t>9,75*2*2</t>
  </si>
  <si>
    <t>1,40*2*4</t>
  </si>
  <si>
    <t>765 32-2810.R00</t>
  </si>
  <si>
    <t>Dvojité založení krytiny ze šablon u okapu do roviny</t>
  </si>
  <si>
    <t>765 32-2815.R00</t>
  </si>
  <si>
    <t>Průběžný větrací pás u okapu se síti proti hmyzu</t>
  </si>
  <si>
    <t>765 32-8512.R00</t>
  </si>
  <si>
    <t xml:space="preserve">Hřeben vláknocem. barevný pro šablony, jednoduchý </t>
  </si>
  <si>
    <t>7,60*2+7,90+1,50</t>
  </si>
  <si>
    <t>765 32-8590.R00</t>
  </si>
  <si>
    <t xml:space="preserve">Přípl.za sklon pro hřeben k šablonám přes30 do 45° </t>
  </si>
  <si>
    <t>765 32-8652.R00</t>
  </si>
  <si>
    <t xml:space="preserve">Nároží vláknocem., hřebenáče barevné pro šablony </t>
  </si>
  <si>
    <t>8,90*2*2</t>
  </si>
  <si>
    <t>0,85*2</t>
  </si>
  <si>
    <t>3,80*2</t>
  </si>
  <si>
    <t>9,70*2</t>
  </si>
  <si>
    <t>765 32-8690.R00</t>
  </si>
  <si>
    <t xml:space="preserve">Přípl. za sklon pro nároží, šablony přes 30 do 45° </t>
  </si>
  <si>
    <t>765 90-1110.R00</t>
  </si>
  <si>
    <t xml:space="preserve">Fólie podstřešní kontaktní (D+M) </t>
  </si>
  <si>
    <t>765 32-1810.R00</t>
  </si>
  <si>
    <t xml:space="preserve">Demontáž vláknocem.čtverců do suti, na bednění </t>
  </si>
  <si>
    <t>765 32-1840.R00</t>
  </si>
  <si>
    <t xml:space="preserve">Příplatek za sklon přes 30 do 45°, do suti </t>
  </si>
  <si>
    <t>998 76-5202.R00</t>
  </si>
  <si>
    <t xml:space="preserve">Přesun hmot pro krytiny tvrdé, výšky do 12 m </t>
  </si>
  <si>
    <t>766</t>
  </si>
  <si>
    <t>Konstrukce truhlářské</t>
  </si>
  <si>
    <t>766 62-1001.R00</t>
  </si>
  <si>
    <t>Demontáž, výroba a osazení oken jednoduchých trojúhelník, vel. 900/900 mm</t>
  </si>
  <si>
    <t>998 76-6102.R00</t>
  </si>
  <si>
    <t xml:space="preserve">Přesun hmot pro truhlářské konstr., výšky do 12 m </t>
  </si>
  <si>
    <t>767</t>
  </si>
  <si>
    <t>Konstrukce zámečnické</t>
  </si>
  <si>
    <t>767 99-5101.R00</t>
  </si>
  <si>
    <t>Dodávka a osazení anténního stožáru pozink. dl. 2,50 m, prům. 42 mm</t>
  </si>
  <si>
    <t>998 76-7203.R00</t>
  </si>
  <si>
    <t xml:space="preserve">Přesun hmot pro zámečnické konstr., výšky do 24 m </t>
  </si>
  <si>
    <t>783</t>
  </si>
  <si>
    <t>Nátěry</t>
  </si>
  <si>
    <t>783 78-2209.R00</t>
  </si>
  <si>
    <t xml:space="preserve">Nátěr tesařských konstrukcí sanační 2x </t>
  </si>
  <si>
    <t>462,00*2,5</t>
  </si>
  <si>
    <t>M21</t>
  </si>
  <si>
    <t>Elektromontáže</t>
  </si>
  <si>
    <t>210 00-0001.R00</t>
  </si>
  <si>
    <t>Demontáž, montáž, revize hromosvodu viz samostatný rozpočet</t>
  </si>
  <si>
    <t>soubor</t>
  </si>
  <si>
    <t>BD Krnov, Hlubčická 46 - oprava střechy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</si>
</sst>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7" workbookViewId="0">
      <selection activeCell="C6" sqref="C6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67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302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82"/>
      <c r="D7" s="183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82"/>
      <c r="D8" s="183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84"/>
      <c r="F11" s="185"/>
      <c r="G11" s="186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ROUND(PRODUCT(F30,C31/100),0)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ROUND(PRODUCT(F32,C33/100),0)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ROUND(SUM(F29:F33),0)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7"/>
      <c r="C37" s="187"/>
      <c r="D37" s="187"/>
      <c r="E37" s="187"/>
      <c r="F37" s="187"/>
      <c r="G37" s="187"/>
      <c r="H37" t="s">
        <v>4</v>
      </c>
    </row>
    <row r="38" spans="1:8" ht="12.75" customHeight="1" x14ac:dyDescent="0.2">
      <c r="A38" s="68"/>
      <c r="B38" s="187"/>
      <c r="C38" s="187"/>
      <c r="D38" s="187"/>
      <c r="E38" s="187"/>
      <c r="F38" s="187"/>
      <c r="G38" s="187"/>
      <c r="H38" t="s">
        <v>4</v>
      </c>
    </row>
    <row r="39" spans="1:8" x14ac:dyDescent="0.2">
      <c r="A39" s="68"/>
      <c r="B39" s="187"/>
      <c r="C39" s="187"/>
      <c r="D39" s="187"/>
      <c r="E39" s="187"/>
      <c r="F39" s="187"/>
      <c r="G39" s="187"/>
      <c r="H39" t="s">
        <v>4</v>
      </c>
    </row>
    <row r="40" spans="1:8" x14ac:dyDescent="0.2">
      <c r="A40" s="68"/>
      <c r="B40" s="187"/>
      <c r="C40" s="187"/>
      <c r="D40" s="187"/>
      <c r="E40" s="187"/>
      <c r="F40" s="187"/>
      <c r="G40" s="187"/>
      <c r="H40" t="s">
        <v>4</v>
      </c>
    </row>
    <row r="41" spans="1:8" x14ac:dyDescent="0.2">
      <c r="A41" s="68"/>
      <c r="B41" s="187"/>
      <c r="C41" s="187"/>
      <c r="D41" s="187"/>
      <c r="E41" s="187"/>
      <c r="F41" s="187"/>
      <c r="G41" s="187"/>
      <c r="H41" t="s">
        <v>4</v>
      </c>
    </row>
    <row r="42" spans="1:8" x14ac:dyDescent="0.2">
      <c r="A42" s="68"/>
      <c r="B42" s="187"/>
      <c r="C42" s="187"/>
      <c r="D42" s="187"/>
      <c r="E42" s="187"/>
      <c r="F42" s="187"/>
      <c r="G42" s="187"/>
      <c r="H42" t="s">
        <v>4</v>
      </c>
    </row>
    <row r="43" spans="1:8" x14ac:dyDescent="0.2">
      <c r="A43" s="68"/>
      <c r="B43" s="187"/>
      <c r="C43" s="187"/>
      <c r="D43" s="187"/>
      <c r="E43" s="187"/>
      <c r="F43" s="187"/>
      <c r="G43" s="187"/>
      <c r="H43" t="s">
        <v>4</v>
      </c>
    </row>
    <row r="44" spans="1:8" x14ac:dyDescent="0.2">
      <c r="A44" s="68"/>
      <c r="B44" s="187"/>
      <c r="C44" s="187"/>
      <c r="D44" s="187"/>
      <c r="E44" s="187"/>
      <c r="F44" s="187"/>
      <c r="G44" s="187"/>
      <c r="H44" t="s">
        <v>4</v>
      </c>
    </row>
    <row r="45" spans="1:8" ht="3" customHeight="1" x14ac:dyDescent="0.2">
      <c r="A45" s="68"/>
      <c r="B45" s="187"/>
      <c r="C45" s="187"/>
      <c r="D45" s="187"/>
      <c r="E45" s="187"/>
      <c r="F45" s="187"/>
      <c r="G45" s="187"/>
      <c r="H45" t="s">
        <v>4</v>
      </c>
    </row>
    <row r="46" spans="1:8" x14ac:dyDescent="0.2">
      <c r="B46" s="181"/>
      <c r="C46" s="181"/>
      <c r="D46" s="181"/>
      <c r="E46" s="181"/>
      <c r="F46" s="181"/>
      <c r="G46" s="181"/>
    </row>
    <row r="47" spans="1:8" x14ac:dyDescent="0.2">
      <c r="B47" s="181"/>
      <c r="C47" s="181"/>
      <c r="D47" s="181"/>
      <c r="E47" s="181"/>
      <c r="F47" s="181"/>
      <c r="G47" s="181"/>
    </row>
    <row r="48" spans="1:8" x14ac:dyDescent="0.2">
      <c r="B48" s="181"/>
      <c r="C48" s="181"/>
      <c r="D48" s="181"/>
      <c r="E48" s="181"/>
      <c r="F48" s="181"/>
      <c r="G48" s="181"/>
    </row>
    <row r="49" spans="2:7" x14ac:dyDescent="0.2">
      <c r="B49" s="181"/>
      <c r="C49" s="181"/>
      <c r="D49" s="181"/>
      <c r="E49" s="181"/>
      <c r="F49" s="181"/>
      <c r="G49" s="181"/>
    </row>
    <row r="50" spans="2:7" x14ac:dyDescent="0.2">
      <c r="B50" s="181"/>
      <c r="C50" s="181"/>
      <c r="D50" s="181"/>
      <c r="E50" s="181"/>
      <c r="F50" s="181"/>
      <c r="G50" s="181"/>
    </row>
    <row r="51" spans="2:7" x14ac:dyDescent="0.2">
      <c r="B51" s="181"/>
      <c r="C51" s="181"/>
      <c r="D51" s="181"/>
      <c r="E51" s="181"/>
      <c r="F51" s="181"/>
      <c r="G51" s="181"/>
    </row>
    <row r="52" spans="2:7" x14ac:dyDescent="0.2">
      <c r="B52" s="181"/>
      <c r="C52" s="181"/>
      <c r="D52" s="181"/>
      <c r="E52" s="181"/>
      <c r="F52" s="181"/>
      <c r="G52" s="181"/>
    </row>
    <row r="53" spans="2:7" x14ac:dyDescent="0.2">
      <c r="B53" s="181"/>
      <c r="C53" s="181"/>
      <c r="D53" s="181"/>
      <c r="E53" s="181"/>
      <c r="F53" s="181"/>
      <c r="G53" s="181"/>
    </row>
    <row r="54" spans="2:7" x14ac:dyDescent="0.2">
      <c r="B54" s="181"/>
      <c r="C54" s="181"/>
      <c r="D54" s="181"/>
      <c r="E54" s="181"/>
      <c r="F54" s="181"/>
      <c r="G54" s="181"/>
    </row>
    <row r="55" spans="2:7" x14ac:dyDescent="0.2">
      <c r="B55" s="181"/>
      <c r="C55" s="181"/>
      <c r="D55" s="181"/>
      <c r="E55" s="181"/>
      <c r="F55" s="181"/>
      <c r="G55" s="181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9"/>
  <sheetViews>
    <sheetView workbookViewId="0">
      <selection activeCell="A27" sqref="A27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88" t="s">
        <v>5</v>
      </c>
      <c r="B1" s="189"/>
      <c r="C1" s="69" t="str">
        <f>CONCATENATE(cislostavby," ",nazevstavby)</f>
        <v xml:space="preserve"> BD Krnov, Hlubčická 46 - oprava střechy</v>
      </c>
      <c r="D1" s="70"/>
      <c r="E1" s="71"/>
      <c r="F1" s="70"/>
      <c r="G1" s="72"/>
      <c r="H1" s="73"/>
      <c r="I1" s="74"/>
    </row>
    <row r="2" spans="1:9" ht="13.5" thickBot="1" x14ac:dyDescent="0.25">
      <c r="A2" s="190" t="s">
        <v>1</v>
      </c>
      <c r="B2" s="191"/>
      <c r="C2" s="75" t="str">
        <f>CONCATENATE(cisloobjektu," ",nazevobjektu)</f>
        <v xml:space="preserve"> Oprava střechy</v>
      </c>
      <c r="D2" s="76"/>
      <c r="E2" s="77"/>
      <c r="F2" s="76"/>
      <c r="G2" s="192"/>
      <c r="H2" s="192"/>
      <c r="I2" s="193"/>
    </row>
    <row r="3" spans="1:9" ht="13.5" thickTop="1" x14ac:dyDescent="0.2">
      <c r="F3" s="11"/>
    </row>
    <row r="4" spans="1:9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9" s="11" customFormat="1" x14ac:dyDescent="0.2">
      <c r="A7" s="177" t="str">
        <f>Položky!B7</f>
        <v>62</v>
      </c>
      <c r="B7" s="86" t="str">
        <f>Položky!C7</f>
        <v>Upravy povrchů vnější</v>
      </c>
      <c r="C7" s="87"/>
      <c r="D7" s="88"/>
      <c r="E7" s="178">
        <f>Položky!BA12</f>
        <v>0</v>
      </c>
      <c r="F7" s="179">
        <f>Položky!BB12</f>
        <v>0</v>
      </c>
      <c r="G7" s="179">
        <f>Položky!BC12</f>
        <v>0</v>
      </c>
      <c r="H7" s="179">
        <f>Položky!BD12</f>
        <v>0</v>
      </c>
      <c r="I7" s="180">
        <f>Položky!BE12</f>
        <v>0</v>
      </c>
    </row>
    <row r="8" spans="1:9" s="11" customFormat="1" x14ac:dyDescent="0.2">
      <c r="A8" s="177" t="str">
        <f>Položky!B13</f>
        <v>63</v>
      </c>
      <c r="B8" s="86" t="str">
        <f>Položky!C13</f>
        <v>Podlahy a podlahové konstrukce</v>
      </c>
      <c r="C8" s="87"/>
      <c r="D8" s="88"/>
      <c r="E8" s="178">
        <f>Položky!BA16</f>
        <v>0</v>
      </c>
      <c r="F8" s="179">
        <f>Položky!BB16</f>
        <v>0</v>
      </c>
      <c r="G8" s="179">
        <f>Položky!BC16</f>
        <v>0</v>
      </c>
      <c r="H8" s="179">
        <f>Položky!BD16</f>
        <v>0</v>
      </c>
      <c r="I8" s="180">
        <f>Položky!BE16</f>
        <v>0</v>
      </c>
    </row>
    <row r="9" spans="1:9" s="11" customFormat="1" x14ac:dyDescent="0.2">
      <c r="A9" s="177" t="str">
        <f>Položky!B17</f>
        <v>94</v>
      </c>
      <c r="B9" s="86" t="str">
        <f>Položky!C17</f>
        <v>Lešení a stavební výtahy</v>
      </c>
      <c r="C9" s="87"/>
      <c r="D9" s="88"/>
      <c r="E9" s="178">
        <f>Položky!BA25</f>
        <v>0</v>
      </c>
      <c r="F9" s="179">
        <f>Položky!BB25</f>
        <v>0</v>
      </c>
      <c r="G9" s="179">
        <f>Položky!BC25</f>
        <v>0</v>
      </c>
      <c r="H9" s="179">
        <f>Položky!BD25</f>
        <v>0</v>
      </c>
      <c r="I9" s="180">
        <f>Položky!BE25</f>
        <v>0</v>
      </c>
    </row>
    <row r="10" spans="1:9" s="11" customFormat="1" x14ac:dyDescent="0.2">
      <c r="A10" s="177" t="str">
        <f>Položky!B26</f>
        <v>95</v>
      </c>
      <c r="B10" s="86" t="str">
        <f>Položky!C26</f>
        <v>Dokončovací kce na pozem.stav.</v>
      </c>
      <c r="C10" s="87"/>
      <c r="D10" s="88"/>
      <c r="E10" s="178">
        <f>Položky!BA28</f>
        <v>0</v>
      </c>
      <c r="F10" s="179">
        <f>Položky!BB28</f>
        <v>0</v>
      </c>
      <c r="G10" s="179">
        <f>Položky!BC28</f>
        <v>0</v>
      </c>
      <c r="H10" s="179">
        <f>Položky!BD28</f>
        <v>0</v>
      </c>
      <c r="I10" s="180">
        <f>Položky!BE28</f>
        <v>0</v>
      </c>
    </row>
    <row r="11" spans="1:9" s="11" customFormat="1" x14ac:dyDescent="0.2">
      <c r="A11" s="177" t="str">
        <f>Položky!B29</f>
        <v>96</v>
      </c>
      <c r="B11" s="86" t="str">
        <f>Položky!C29</f>
        <v>Bourání konstrukcí</v>
      </c>
      <c r="C11" s="87"/>
      <c r="D11" s="88"/>
      <c r="E11" s="178">
        <f>Položky!BA32</f>
        <v>0</v>
      </c>
      <c r="F11" s="179">
        <f>Položky!BB32</f>
        <v>0</v>
      </c>
      <c r="G11" s="179">
        <f>Položky!BC32</f>
        <v>0</v>
      </c>
      <c r="H11" s="179">
        <f>Položky!BD32</f>
        <v>0</v>
      </c>
      <c r="I11" s="180">
        <f>Položky!BE32</f>
        <v>0</v>
      </c>
    </row>
    <row r="12" spans="1:9" s="11" customFormat="1" x14ac:dyDescent="0.2">
      <c r="A12" s="177" t="str">
        <f>Položky!B33</f>
        <v>97</v>
      </c>
      <c r="B12" s="86" t="str">
        <f>Položky!C33</f>
        <v>Prorážení otvorů</v>
      </c>
      <c r="C12" s="87"/>
      <c r="D12" s="88"/>
      <c r="E12" s="178">
        <f>Položky!BA53</f>
        <v>0</v>
      </c>
      <c r="F12" s="179">
        <f>Položky!BB53</f>
        <v>0</v>
      </c>
      <c r="G12" s="179">
        <f>Položky!BC53</f>
        <v>0</v>
      </c>
      <c r="H12" s="179">
        <f>Položky!BD53</f>
        <v>0</v>
      </c>
      <c r="I12" s="180">
        <f>Položky!BE53</f>
        <v>0</v>
      </c>
    </row>
    <row r="13" spans="1:9" s="11" customFormat="1" x14ac:dyDescent="0.2">
      <c r="A13" s="177" t="str">
        <f>Položky!B54</f>
        <v>99</v>
      </c>
      <c r="B13" s="86" t="str">
        <f>Položky!C54</f>
        <v>Staveništní přesun hmot</v>
      </c>
      <c r="C13" s="87"/>
      <c r="D13" s="88"/>
      <c r="E13" s="178">
        <f>Položky!BA57</f>
        <v>0</v>
      </c>
      <c r="F13" s="179">
        <f>Položky!BB57</f>
        <v>0</v>
      </c>
      <c r="G13" s="179">
        <f>Položky!BC57</f>
        <v>0</v>
      </c>
      <c r="H13" s="179">
        <f>Položky!BD57</f>
        <v>0</v>
      </c>
      <c r="I13" s="180">
        <f>Položky!BE57</f>
        <v>0</v>
      </c>
    </row>
    <row r="14" spans="1:9" s="11" customFormat="1" x14ac:dyDescent="0.2">
      <c r="A14" s="177" t="str">
        <f>Položky!B58</f>
        <v>712</v>
      </c>
      <c r="B14" s="86" t="str">
        <f>Položky!C58</f>
        <v>Živičné krytiny</v>
      </c>
      <c r="C14" s="87"/>
      <c r="D14" s="88"/>
      <c r="E14" s="178">
        <f>Položky!BA60</f>
        <v>0</v>
      </c>
      <c r="F14" s="179">
        <f>Položky!BB60</f>
        <v>0</v>
      </c>
      <c r="G14" s="179">
        <f>Položky!BC60</f>
        <v>0</v>
      </c>
      <c r="H14" s="179">
        <f>Položky!BD60</f>
        <v>0</v>
      </c>
      <c r="I14" s="180">
        <f>Položky!BE60</f>
        <v>0</v>
      </c>
    </row>
    <row r="15" spans="1:9" s="11" customFormat="1" x14ac:dyDescent="0.2">
      <c r="A15" s="177" t="str">
        <f>Položky!B61</f>
        <v>762</v>
      </c>
      <c r="B15" s="86" t="str">
        <f>Položky!C61</f>
        <v>Konstrukce tesařské</v>
      </c>
      <c r="C15" s="87"/>
      <c r="D15" s="88"/>
      <c r="E15" s="178">
        <f>Položky!BA72</f>
        <v>0</v>
      </c>
      <c r="F15" s="179">
        <f>Položky!BB72</f>
        <v>0</v>
      </c>
      <c r="G15" s="179">
        <f>Položky!BC72</f>
        <v>0</v>
      </c>
      <c r="H15" s="179">
        <f>Položky!BD72</f>
        <v>0</v>
      </c>
      <c r="I15" s="180">
        <f>Položky!BE72</f>
        <v>0</v>
      </c>
    </row>
    <row r="16" spans="1:9" s="11" customFormat="1" x14ac:dyDescent="0.2">
      <c r="A16" s="177" t="str">
        <f>Položky!B73</f>
        <v>764</v>
      </c>
      <c r="B16" s="86" t="str">
        <f>Položky!C73</f>
        <v>Konstrukce klempířské</v>
      </c>
      <c r="C16" s="87"/>
      <c r="D16" s="88"/>
      <c r="E16" s="178">
        <f>Položky!BA98</f>
        <v>0</v>
      </c>
      <c r="F16" s="179">
        <f>Položky!BB98</f>
        <v>0</v>
      </c>
      <c r="G16" s="179">
        <f>Položky!BC98</f>
        <v>0</v>
      </c>
      <c r="H16" s="179">
        <f>Položky!BD98</f>
        <v>0</v>
      </c>
      <c r="I16" s="180">
        <f>Položky!BE98</f>
        <v>0</v>
      </c>
    </row>
    <row r="17" spans="1:57" s="11" customFormat="1" x14ac:dyDescent="0.2">
      <c r="A17" s="177" t="str">
        <f>Položky!B99</f>
        <v>765</v>
      </c>
      <c r="B17" s="86" t="str">
        <f>Položky!C99</f>
        <v>Krytiny tvrdé</v>
      </c>
      <c r="C17" s="87"/>
      <c r="D17" s="88"/>
      <c r="E17" s="178">
        <f>Položky!BA136</f>
        <v>0</v>
      </c>
      <c r="F17" s="179">
        <f>Položky!BB136</f>
        <v>0</v>
      </c>
      <c r="G17" s="179">
        <f>Položky!BC136</f>
        <v>0</v>
      </c>
      <c r="H17" s="179">
        <f>Položky!BD136</f>
        <v>0</v>
      </c>
      <c r="I17" s="180">
        <f>Položky!BE136</f>
        <v>0</v>
      </c>
    </row>
    <row r="18" spans="1:57" s="11" customFormat="1" x14ac:dyDescent="0.2">
      <c r="A18" s="177" t="str">
        <f>Položky!B137</f>
        <v>766</v>
      </c>
      <c r="B18" s="86" t="str">
        <f>Položky!C137</f>
        <v>Konstrukce truhlářské</v>
      </c>
      <c r="C18" s="87"/>
      <c r="D18" s="88"/>
      <c r="E18" s="178">
        <f>Položky!BA140</f>
        <v>0</v>
      </c>
      <c r="F18" s="179">
        <f>Položky!BB140</f>
        <v>0</v>
      </c>
      <c r="G18" s="179">
        <f>Položky!BC140</f>
        <v>0</v>
      </c>
      <c r="H18" s="179">
        <f>Položky!BD140</f>
        <v>0</v>
      </c>
      <c r="I18" s="180">
        <f>Položky!BE140</f>
        <v>0</v>
      </c>
    </row>
    <row r="19" spans="1:57" s="11" customFormat="1" x14ac:dyDescent="0.2">
      <c r="A19" s="177" t="str">
        <f>Položky!B141</f>
        <v>767</v>
      </c>
      <c r="B19" s="86" t="str">
        <f>Položky!C141</f>
        <v>Konstrukce zámečnické</v>
      </c>
      <c r="C19" s="87"/>
      <c r="D19" s="88"/>
      <c r="E19" s="178">
        <f>Položky!BA144</f>
        <v>0</v>
      </c>
      <c r="F19" s="179">
        <f>Položky!BB144</f>
        <v>0</v>
      </c>
      <c r="G19" s="179">
        <f>Položky!BC144</f>
        <v>0</v>
      </c>
      <c r="H19" s="179">
        <f>Položky!BD144</f>
        <v>0</v>
      </c>
      <c r="I19" s="180">
        <f>Položky!BE144</f>
        <v>0</v>
      </c>
    </row>
    <row r="20" spans="1:57" s="11" customFormat="1" x14ac:dyDescent="0.2">
      <c r="A20" s="177" t="str">
        <f>Položky!B145</f>
        <v>783</v>
      </c>
      <c r="B20" s="86" t="str">
        <f>Položky!C145</f>
        <v>Nátěry</v>
      </c>
      <c r="C20" s="87"/>
      <c r="D20" s="88"/>
      <c r="E20" s="178">
        <f>Položky!BA148</f>
        <v>0</v>
      </c>
      <c r="F20" s="179">
        <f>Položky!BB148</f>
        <v>0</v>
      </c>
      <c r="G20" s="179">
        <f>Položky!BC148</f>
        <v>0</v>
      </c>
      <c r="H20" s="179">
        <f>Položky!BD148</f>
        <v>0</v>
      </c>
      <c r="I20" s="180">
        <f>Položky!BE148</f>
        <v>0</v>
      </c>
    </row>
    <row r="21" spans="1:57" s="11" customFormat="1" ht="13.5" thickBot="1" x14ac:dyDescent="0.25">
      <c r="A21" s="177" t="str">
        <f>Položky!B149</f>
        <v>M21</v>
      </c>
      <c r="B21" s="86" t="str">
        <f>Položky!C149</f>
        <v>Elektromontáže</v>
      </c>
      <c r="C21" s="87"/>
      <c r="D21" s="88"/>
      <c r="E21" s="178">
        <f>Položky!BA151</f>
        <v>0</v>
      </c>
      <c r="F21" s="179">
        <f>Položky!BB151</f>
        <v>0</v>
      </c>
      <c r="G21" s="179">
        <f>Položky!BC151</f>
        <v>0</v>
      </c>
      <c r="H21" s="179">
        <f>Položky!BD151</f>
        <v>0</v>
      </c>
      <c r="I21" s="180">
        <f>Položky!BE151</f>
        <v>0</v>
      </c>
    </row>
    <row r="22" spans="1:57" s="94" customFormat="1" ht="13.5" thickBot="1" x14ac:dyDescent="0.25">
      <c r="A22" s="89"/>
      <c r="B22" s="81" t="s">
        <v>50</v>
      </c>
      <c r="C22" s="81"/>
      <c r="D22" s="90"/>
      <c r="E22" s="91">
        <f>SUM(E7:E21)</f>
        <v>0</v>
      </c>
      <c r="F22" s="92">
        <f>SUM(F7:F21)</f>
        <v>0</v>
      </c>
      <c r="G22" s="92">
        <f>SUM(G7:G21)</f>
        <v>0</v>
      </c>
      <c r="H22" s="92">
        <f>SUM(H7:H21)</f>
        <v>0</v>
      </c>
      <c r="I22" s="93">
        <f>SUM(I7:I21)</f>
        <v>0</v>
      </c>
    </row>
    <row r="23" spans="1:57" x14ac:dyDescent="0.2">
      <c r="A23" s="87"/>
      <c r="B23" s="87"/>
      <c r="C23" s="87"/>
      <c r="D23" s="87"/>
      <c r="E23" s="87"/>
      <c r="F23" s="87"/>
      <c r="G23" s="87"/>
      <c r="H23" s="87"/>
      <c r="I23" s="87"/>
    </row>
    <row r="24" spans="1:57" ht="19.5" customHeight="1" x14ac:dyDescent="0.25">
      <c r="A24" s="95" t="s">
        <v>51</v>
      </c>
      <c r="B24" s="95"/>
      <c r="C24" s="95"/>
      <c r="D24" s="95"/>
      <c r="E24" s="95"/>
      <c r="F24" s="95"/>
      <c r="G24" s="96"/>
      <c r="H24" s="95"/>
      <c r="I24" s="95"/>
      <c r="BA24" s="30"/>
      <c r="BB24" s="30"/>
      <c r="BC24" s="30"/>
      <c r="BD24" s="30"/>
      <c r="BE24" s="30"/>
    </row>
    <row r="25" spans="1:57" ht="13.5" thickBot="1" x14ac:dyDescent="0.25">
      <c r="A25" s="97"/>
      <c r="B25" s="97"/>
      <c r="C25" s="97"/>
      <c r="D25" s="97"/>
      <c r="E25" s="97"/>
      <c r="F25" s="97"/>
      <c r="G25" s="97"/>
      <c r="H25" s="97"/>
      <c r="I25" s="97"/>
    </row>
    <row r="26" spans="1:57" x14ac:dyDescent="0.2">
      <c r="A26" s="98" t="s">
        <v>52</v>
      </c>
      <c r="B26" s="99"/>
      <c r="C26" s="99"/>
      <c r="D26" s="100"/>
      <c r="E26" s="101" t="s">
        <v>53</v>
      </c>
      <c r="F26" s="102" t="s">
        <v>54</v>
      </c>
      <c r="G26" s="103" t="s">
        <v>55</v>
      </c>
      <c r="H26" s="104"/>
      <c r="I26" s="105" t="s">
        <v>53</v>
      </c>
    </row>
    <row r="27" spans="1:57" x14ac:dyDescent="0.2">
      <c r="A27" s="106"/>
      <c r="B27" s="107"/>
      <c r="C27" s="107"/>
      <c r="D27" s="108"/>
      <c r="E27" s="109"/>
      <c r="F27" s="110"/>
      <c r="G27" s="111">
        <f>CHOOSE(BA27+1,HSV+PSV,HSV+PSV+Mont,HSV+PSV+Dodavka+Mont,HSV,PSV,Mont,Dodavka,Mont+Dodavka,0)</f>
        <v>0</v>
      </c>
      <c r="H27" s="112"/>
      <c r="I27" s="113">
        <f>E27+F27*G27/100</f>
        <v>0</v>
      </c>
      <c r="BA27">
        <v>8</v>
      </c>
    </row>
    <row r="28" spans="1:57" ht="13.5" thickBot="1" x14ac:dyDescent="0.25">
      <c r="A28" s="114"/>
      <c r="B28" s="115" t="s">
        <v>56</v>
      </c>
      <c r="C28" s="116"/>
      <c r="D28" s="117"/>
      <c r="E28" s="118"/>
      <c r="F28" s="119"/>
      <c r="G28" s="119"/>
      <c r="H28" s="194">
        <f>SUM(H27:H27)</f>
        <v>0</v>
      </c>
      <c r="I28" s="195"/>
    </row>
    <row r="29" spans="1:57" x14ac:dyDescent="0.2">
      <c r="A29" s="97"/>
      <c r="B29" s="97"/>
      <c r="C29" s="97"/>
      <c r="D29" s="97"/>
      <c r="E29" s="97"/>
      <c r="F29" s="97"/>
      <c r="G29" s="97"/>
      <c r="H29" s="97"/>
      <c r="I29" s="97"/>
    </row>
    <row r="30" spans="1:57" x14ac:dyDescent="0.2">
      <c r="B30" s="94"/>
      <c r="F30" s="120"/>
      <c r="G30" s="121"/>
      <c r="H30" s="121"/>
      <c r="I30" s="122"/>
    </row>
    <row r="31" spans="1:57" x14ac:dyDescent="0.2">
      <c r="F31" s="120"/>
      <c r="G31" s="121"/>
      <c r="H31" s="121"/>
      <c r="I31" s="122"/>
    </row>
    <row r="32" spans="1:57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  <row r="69" spans="6:9" x14ac:dyDescent="0.2">
      <c r="F69" s="120"/>
      <c r="G69" s="121"/>
      <c r="H69" s="121"/>
      <c r="I69" s="122"/>
    </row>
    <row r="70" spans="6:9" x14ac:dyDescent="0.2">
      <c r="F70" s="120"/>
      <c r="G70" s="121"/>
      <c r="H70" s="121"/>
      <c r="I70" s="122"/>
    </row>
    <row r="71" spans="6:9" x14ac:dyDescent="0.2">
      <c r="F71" s="120"/>
      <c r="G71" s="121"/>
      <c r="H71" s="121"/>
      <c r="I71" s="122"/>
    </row>
    <row r="72" spans="6:9" x14ac:dyDescent="0.2">
      <c r="F72" s="120"/>
      <c r="G72" s="121"/>
      <c r="H72" s="121"/>
      <c r="I72" s="122"/>
    </row>
    <row r="73" spans="6:9" x14ac:dyDescent="0.2">
      <c r="F73" s="120"/>
      <c r="G73" s="121"/>
      <c r="H73" s="121"/>
      <c r="I73" s="122"/>
    </row>
    <row r="74" spans="6:9" x14ac:dyDescent="0.2">
      <c r="F74" s="120"/>
      <c r="G74" s="121"/>
      <c r="H74" s="121"/>
      <c r="I74" s="122"/>
    </row>
    <row r="75" spans="6:9" x14ac:dyDescent="0.2">
      <c r="F75" s="120"/>
      <c r="G75" s="121"/>
      <c r="H75" s="121"/>
      <c r="I75" s="122"/>
    </row>
    <row r="76" spans="6:9" x14ac:dyDescent="0.2">
      <c r="F76" s="120"/>
      <c r="G76" s="121"/>
      <c r="H76" s="121"/>
      <c r="I76" s="122"/>
    </row>
    <row r="77" spans="6:9" x14ac:dyDescent="0.2">
      <c r="F77" s="120"/>
      <c r="G77" s="121"/>
      <c r="H77" s="121"/>
      <c r="I77" s="122"/>
    </row>
    <row r="78" spans="6:9" x14ac:dyDescent="0.2">
      <c r="F78" s="120"/>
      <c r="G78" s="121"/>
      <c r="H78" s="121"/>
      <c r="I78" s="122"/>
    </row>
    <row r="79" spans="6:9" x14ac:dyDescent="0.2">
      <c r="F79" s="120"/>
      <c r="G79" s="121"/>
      <c r="H79" s="121"/>
      <c r="I79" s="122"/>
    </row>
  </sheetData>
  <mergeCells count="4">
    <mergeCell ref="A1:B1"/>
    <mergeCell ref="A2:B2"/>
    <mergeCell ref="G2:I2"/>
    <mergeCell ref="H28:I28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24"/>
  <sheetViews>
    <sheetView showGridLines="0" showZeros="0" tabSelected="1" topLeftCell="A4" zoomScaleNormal="100" workbookViewId="0">
      <selection activeCell="F30" sqref="F30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71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198" t="s">
        <v>57</v>
      </c>
      <c r="B1" s="198"/>
      <c r="C1" s="198"/>
      <c r="D1" s="198"/>
      <c r="E1" s="198"/>
      <c r="F1" s="198"/>
      <c r="G1" s="198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199" t="s">
        <v>5</v>
      </c>
      <c r="B3" s="200"/>
      <c r="C3" s="128" t="str">
        <f>CONCATENATE(cislostavby," ",nazevstavby)</f>
        <v xml:space="preserve"> BD Krnov, Hlubčická 46 - oprava střechy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201" t="s">
        <v>1</v>
      </c>
      <c r="B4" s="202"/>
      <c r="C4" s="133" t="str">
        <f>CONCATENATE(cisloobjektu," ",nazevobjektu)</f>
        <v xml:space="preserve"> Oprava střechy</v>
      </c>
      <c r="D4" s="134"/>
      <c r="E4" s="203"/>
      <c r="F4" s="203"/>
      <c r="G4" s="204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">
      <c r="A7" s="143" t="s">
        <v>65</v>
      </c>
      <c r="B7" s="144" t="s">
        <v>68</v>
      </c>
      <c r="C7" s="145" t="s">
        <v>69</v>
      </c>
      <c r="D7" s="146"/>
      <c r="E7" s="147"/>
      <c r="F7" s="147"/>
      <c r="G7" s="148"/>
      <c r="H7" s="149"/>
      <c r="I7" s="149"/>
      <c r="O7" s="150">
        <v>1</v>
      </c>
    </row>
    <row r="8" spans="1:104" ht="22.5" x14ac:dyDescent="0.2">
      <c r="A8" s="151">
        <v>1</v>
      </c>
      <c r="B8" s="152" t="s">
        <v>70</v>
      </c>
      <c r="C8" s="153" t="s">
        <v>71</v>
      </c>
      <c r="D8" s="154" t="s">
        <v>72</v>
      </c>
      <c r="E8" s="155">
        <v>11.236000000000001</v>
      </c>
      <c r="F8" s="155">
        <v>0</v>
      </c>
      <c r="G8" s="156">
        <f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>IF(AZ8=1,G8,0)</f>
        <v>0</v>
      </c>
      <c r="BB8" s="123">
        <f>IF(AZ8=2,G8,0)</f>
        <v>0</v>
      </c>
      <c r="BC8" s="123">
        <f>IF(AZ8=3,G8,0)</f>
        <v>0</v>
      </c>
      <c r="BD8" s="123">
        <f>IF(AZ8=4,G8,0)</f>
        <v>0</v>
      </c>
      <c r="BE8" s="123">
        <f>IF(AZ8=5,G8,0)</f>
        <v>0</v>
      </c>
      <c r="CZ8" s="123">
        <v>0</v>
      </c>
    </row>
    <row r="9" spans="1:104" x14ac:dyDescent="0.2">
      <c r="A9" s="157"/>
      <c r="B9" s="158"/>
      <c r="C9" s="196" t="s">
        <v>73</v>
      </c>
      <c r="D9" s="197"/>
      <c r="E9" s="159">
        <v>7.5259999999999998</v>
      </c>
      <c r="F9" s="160"/>
      <c r="G9" s="161"/>
      <c r="M9" s="162" t="s">
        <v>73</v>
      </c>
      <c r="O9" s="150"/>
    </row>
    <row r="10" spans="1:104" x14ac:dyDescent="0.2">
      <c r="A10" s="157"/>
      <c r="B10" s="158"/>
      <c r="C10" s="196" t="s">
        <v>74</v>
      </c>
      <c r="D10" s="197"/>
      <c r="E10" s="159">
        <v>3.71</v>
      </c>
      <c r="F10" s="160"/>
      <c r="G10" s="161"/>
      <c r="M10" s="162" t="s">
        <v>74</v>
      </c>
      <c r="O10" s="150"/>
    </row>
    <row r="11" spans="1:104" x14ac:dyDescent="0.2">
      <c r="A11" s="151">
        <v>2</v>
      </c>
      <c r="B11" s="152" t="s">
        <v>75</v>
      </c>
      <c r="C11" s="153" t="s">
        <v>76</v>
      </c>
      <c r="D11" s="154" t="s">
        <v>72</v>
      </c>
      <c r="E11" s="155">
        <v>11.236000000000001</v>
      </c>
      <c r="F11" s="155">
        <v>0</v>
      </c>
      <c r="G11" s="156">
        <f>E11*F11</f>
        <v>0</v>
      </c>
      <c r="O11" s="150">
        <v>2</v>
      </c>
      <c r="AA11" s="123">
        <v>12</v>
      </c>
      <c r="AB11" s="123">
        <v>0</v>
      </c>
      <c r="AC11" s="123">
        <v>2</v>
      </c>
      <c r="AZ11" s="123">
        <v>1</v>
      </c>
      <c r="BA11" s="123">
        <f>IF(AZ11=1,G11,0)</f>
        <v>0</v>
      </c>
      <c r="BB11" s="123">
        <f>IF(AZ11=2,G11,0)</f>
        <v>0</v>
      </c>
      <c r="BC11" s="123">
        <f>IF(AZ11=3,G11,0)</f>
        <v>0</v>
      </c>
      <c r="BD11" s="123">
        <f>IF(AZ11=4,G11,0)</f>
        <v>0</v>
      </c>
      <c r="BE11" s="123">
        <f>IF(AZ11=5,G11,0)</f>
        <v>0</v>
      </c>
      <c r="CZ11" s="123">
        <v>7.6299999999999996E-3</v>
      </c>
    </row>
    <row r="12" spans="1:104" x14ac:dyDescent="0.2">
      <c r="A12" s="163"/>
      <c r="B12" s="164" t="s">
        <v>66</v>
      </c>
      <c r="C12" s="165" t="str">
        <f>CONCATENATE(B7," ",C7)</f>
        <v>62 Upravy povrchů vnější</v>
      </c>
      <c r="D12" s="163"/>
      <c r="E12" s="166"/>
      <c r="F12" s="166"/>
      <c r="G12" s="167">
        <f>SUM(G7:G11)</f>
        <v>0</v>
      </c>
      <c r="O12" s="150">
        <v>4</v>
      </c>
      <c r="BA12" s="168">
        <f>SUM(BA7:BA11)</f>
        <v>0</v>
      </c>
      <c r="BB12" s="168">
        <f>SUM(BB7:BB11)</f>
        <v>0</v>
      </c>
      <c r="BC12" s="168">
        <f>SUM(BC7:BC11)</f>
        <v>0</v>
      </c>
      <c r="BD12" s="168">
        <f>SUM(BD7:BD11)</f>
        <v>0</v>
      </c>
      <c r="BE12" s="168">
        <f>SUM(BE7:BE11)</f>
        <v>0</v>
      </c>
    </row>
    <row r="13" spans="1:104" x14ac:dyDescent="0.2">
      <c r="A13" s="143" t="s">
        <v>65</v>
      </c>
      <c r="B13" s="144" t="s">
        <v>77</v>
      </c>
      <c r="C13" s="145" t="s">
        <v>78</v>
      </c>
      <c r="D13" s="146"/>
      <c r="E13" s="147"/>
      <c r="F13" s="147"/>
      <c r="G13" s="148"/>
      <c r="H13" s="149"/>
      <c r="I13" s="149"/>
      <c r="O13" s="150">
        <v>1</v>
      </c>
    </row>
    <row r="14" spans="1:104" ht="22.5" x14ac:dyDescent="0.2">
      <c r="A14" s="151">
        <v>3</v>
      </c>
      <c r="B14" s="152" t="s">
        <v>79</v>
      </c>
      <c r="C14" s="153" t="s">
        <v>80</v>
      </c>
      <c r="D14" s="154" t="s">
        <v>72</v>
      </c>
      <c r="E14" s="155">
        <v>1.458</v>
      </c>
      <c r="F14" s="155">
        <v>0</v>
      </c>
      <c r="G14" s="156">
        <f>E14*F14</f>
        <v>0</v>
      </c>
      <c r="O14" s="150">
        <v>2</v>
      </c>
      <c r="AA14" s="123">
        <v>12</v>
      </c>
      <c r="AB14" s="123">
        <v>0</v>
      </c>
      <c r="AC14" s="123">
        <v>3</v>
      </c>
      <c r="AZ14" s="123">
        <v>1</v>
      </c>
      <c r="BA14" s="123">
        <f>IF(AZ14=1,G14,0)</f>
        <v>0</v>
      </c>
      <c r="BB14" s="123">
        <f>IF(AZ14=2,G14,0)</f>
        <v>0</v>
      </c>
      <c r="BC14" s="123">
        <f>IF(AZ14=3,G14,0)</f>
        <v>0</v>
      </c>
      <c r="BD14" s="123">
        <f>IF(AZ14=4,G14,0)</f>
        <v>0</v>
      </c>
      <c r="BE14" s="123">
        <f>IF(AZ14=5,G14,0)</f>
        <v>0</v>
      </c>
      <c r="CZ14" s="123">
        <v>7.4260000000000007E-2</v>
      </c>
    </row>
    <row r="15" spans="1:104" x14ac:dyDescent="0.2">
      <c r="A15" s="157"/>
      <c r="B15" s="158"/>
      <c r="C15" s="196" t="s">
        <v>81</v>
      </c>
      <c r="D15" s="197"/>
      <c r="E15" s="159">
        <v>1.458</v>
      </c>
      <c r="F15" s="160"/>
      <c r="G15" s="161"/>
      <c r="M15" s="162" t="s">
        <v>81</v>
      </c>
      <c r="O15" s="150"/>
    </row>
    <row r="16" spans="1:104" x14ac:dyDescent="0.2">
      <c r="A16" s="163"/>
      <c r="B16" s="164" t="s">
        <v>66</v>
      </c>
      <c r="C16" s="165" t="str">
        <f>CONCATENATE(B13," ",C13)</f>
        <v>63 Podlahy a podlahové konstrukce</v>
      </c>
      <c r="D16" s="163"/>
      <c r="E16" s="166"/>
      <c r="F16" s="166"/>
      <c r="G16" s="167">
        <f>SUM(G13:G15)</f>
        <v>0</v>
      </c>
      <c r="O16" s="150">
        <v>4</v>
      </c>
      <c r="BA16" s="168">
        <f>SUM(BA13:BA15)</f>
        <v>0</v>
      </c>
      <c r="BB16" s="168">
        <f>SUM(BB13:BB15)</f>
        <v>0</v>
      </c>
      <c r="BC16" s="168">
        <f>SUM(BC13:BC15)</f>
        <v>0</v>
      </c>
      <c r="BD16" s="168">
        <f>SUM(BD13:BD15)</f>
        <v>0</v>
      </c>
      <c r="BE16" s="168">
        <f>SUM(BE13:BE15)</f>
        <v>0</v>
      </c>
    </row>
    <row r="17" spans="1:104" x14ac:dyDescent="0.2">
      <c r="A17" s="143" t="s">
        <v>65</v>
      </c>
      <c r="B17" s="144" t="s">
        <v>82</v>
      </c>
      <c r="C17" s="145" t="s">
        <v>83</v>
      </c>
      <c r="D17" s="146"/>
      <c r="E17" s="147"/>
      <c r="F17" s="147"/>
      <c r="G17" s="148"/>
      <c r="H17" s="149"/>
      <c r="I17" s="149"/>
      <c r="O17" s="150">
        <v>1</v>
      </c>
    </row>
    <row r="18" spans="1:104" x14ac:dyDescent="0.2">
      <c r="A18" s="151">
        <v>4</v>
      </c>
      <c r="B18" s="152" t="s">
        <v>84</v>
      </c>
      <c r="C18" s="153" t="s">
        <v>85</v>
      </c>
      <c r="D18" s="154" t="s">
        <v>72</v>
      </c>
      <c r="E18" s="155">
        <v>955</v>
      </c>
      <c r="F18" s="155">
        <v>0</v>
      </c>
      <c r="G18" s="156">
        <f>E18*F18</f>
        <v>0</v>
      </c>
      <c r="O18" s="150">
        <v>2</v>
      </c>
      <c r="AA18" s="123">
        <v>12</v>
      </c>
      <c r="AB18" s="123">
        <v>0</v>
      </c>
      <c r="AC18" s="123">
        <v>4</v>
      </c>
      <c r="AZ18" s="123">
        <v>1</v>
      </c>
      <c r="BA18" s="123">
        <f>IF(AZ18=1,G18,0)</f>
        <v>0</v>
      </c>
      <c r="BB18" s="123">
        <f>IF(AZ18=2,G18,0)</f>
        <v>0</v>
      </c>
      <c r="BC18" s="123">
        <f>IF(AZ18=3,G18,0)</f>
        <v>0</v>
      </c>
      <c r="BD18" s="123">
        <f>IF(AZ18=4,G18,0)</f>
        <v>0</v>
      </c>
      <c r="BE18" s="123">
        <f>IF(AZ18=5,G18,0)</f>
        <v>0</v>
      </c>
      <c r="CZ18" s="123">
        <v>1.8380000000000001E-2</v>
      </c>
    </row>
    <row r="19" spans="1:104" x14ac:dyDescent="0.2">
      <c r="A19" s="157"/>
      <c r="B19" s="158"/>
      <c r="C19" s="196" t="s">
        <v>86</v>
      </c>
      <c r="D19" s="197"/>
      <c r="E19" s="159">
        <v>955</v>
      </c>
      <c r="F19" s="160"/>
      <c r="G19" s="161"/>
      <c r="M19" s="162" t="s">
        <v>86</v>
      </c>
      <c r="O19" s="150"/>
    </row>
    <row r="20" spans="1:104" x14ac:dyDescent="0.2">
      <c r="A20" s="151">
        <v>5</v>
      </c>
      <c r="B20" s="152" t="s">
        <v>87</v>
      </c>
      <c r="C20" s="153" t="s">
        <v>88</v>
      </c>
      <c r="D20" s="154" t="s">
        <v>72</v>
      </c>
      <c r="E20" s="155">
        <v>2865</v>
      </c>
      <c r="F20" s="155">
        <v>0</v>
      </c>
      <c r="G20" s="156">
        <f>E20*F20</f>
        <v>0</v>
      </c>
      <c r="O20" s="150">
        <v>2</v>
      </c>
      <c r="AA20" s="123">
        <v>12</v>
      </c>
      <c r="AB20" s="123">
        <v>0</v>
      </c>
      <c r="AC20" s="123">
        <v>5</v>
      </c>
      <c r="AZ20" s="123">
        <v>1</v>
      </c>
      <c r="BA20" s="123">
        <f>IF(AZ20=1,G20,0)</f>
        <v>0</v>
      </c>
      <c r="BB20" s="123">
        <f>IF(AZ20=2,G20,0)</f>
        <v>0</v>
      </c>
      <c r="BC20" s="123">
        <f>IF(AZ20=3,G20,0)</f>
        <v>0</v>
      </c>
      <c r="BD20" s="123">
        <f>IF(AZ20=4,G20,0)</f>
        <v>0</v>
      </c>
      <c r="BE20" s="123">
        <f>IF(AZ20=5,G20,0)</f>
        <v>0</v>
      </c>
      <c r="CZ20" s="123">
        <v>8.4999999999999995E-4</v>
      </c>
    </row>
    <row r="21" spans="1:104" x14ac:dyDescent="0.2">
      <c r="A21" s="151">
        <v>6</v>
      </c>
      <c r="B21" s="152" t="s">
        <v>89</v>
      </c>
      <c r="C21" s="153" t="s">
        <v>90</v>
      </c>
      <c r="D21" s="154" t="s">
        <v>72</v>
      </c>
      <c r="E21" s="155">
        <v>955</v>
      </c>
      <c r="F21" s="155">
        <v>0</v>
      </c>
      <c r="G21" s="156">
        <f>E21*F21</f>
        <v>0</v>
      </c>
      <c r="O21" s="150">
        <v>2</v>
      </c>
      <c r="AA21" s="123">
        <v>12</v>
      </c>
      <c r="AB21" s="123">
        <v>0</v>
      </c>
      <c r="AC21" s="123">
        <v>6</v>
      </c>
      <c r="AZ21" s="123">
        <v>1</v>
      </c>
      <c r="BA21" s="123">
        <f>IF(AZ21=1,G21,0)</f>
        <v>0</v>
      </c>
      <c r="BB21" s="123">
        <f>IF(AZ21=2,G21,0)</f>
        <v>0</v>
      </c>
      <c r="BC21" s="123">
        <f>IF(AZ21=3,G21,0)</f>
        <v>0</v>
      </c>
      <c r="BD21" s="123">
        <f>IF(AZ21=4,G21,0)</f>
        <v>0</v>
      </c>
      <c r="BE21" s="123">
        <f>IF(AZ21=5,G21,0)</f>
        <v>0</v>
      </c>
      <c r="CZ21" s="123">
        <v>0</v>
      </c>
    </row>
    <row r="22" spans="1:104" x14ac:dyDescent="0.2">
      <c r="A22" s="151">
        <v>7</v>
      </c>
      <c r="B22" s="152" t="s">
        <v>91</v>
      </c>
      <c r="C22" s="153" t="s">
        <v>92</v>
      </c>
      <c r="D22" s="154" t="s">
        <v>93</v>
      </c>
      <c r="E22" s="155">
        <v>3</v>
      </c>
      <c r="F22" s="155">
        <v>0</v>
      </c>
      <c r="G22" s="156">
        <f>E22*F22</f>
        <v>0</v>
      </c>
      <c r="O22" s="150">
        <v>2</v>
      </c>
      <c r="AA22" s="123">
        <v>12</v>
      </c>
      <c r="AB22" s="123">
        <v>0</v>
      </c>
      <c r="AC22" s="123">
        <v>7</v>
      </c>
      <c r="AZ22" s="123">
        <v>1</v>
      </c>
      <c r="BA22" s="123">
        <f>IF(AZ22=1,G22,0)</f>
        <v>0</v>
      </c>
      <c r="BB22" s="123">
        <f>IF(AZ22=2,G22,0)</f>
        <v>0</v>
      </c>
      <c r="BC22" s="123">
        <f>IF(AZ22=3,G22,0)</f>
        <v>0</v>
      </c>
      <c r="BD22" s="123">
        <f>IF(AZ22=4,G22,0)</f>
        <v>0</v>
      </c>
      <c r="BE22" s="123">
        <f>IF(AZ22=5,G22,0)</f>
        <v>0</v>
      </c>
      <c r="CZ22" s="123">
        <v>2.2790000000000001E-2</v>
      </c>
    </row>
    <row r="23" spans="1:104" x14ac:dyDescent="0.2">
      <c r="A23" s="151">
        <v>8</v>
      </c>
      <c r="B23" s="152" t="s">
        <v>94</v>
      </c>
      <c r="C23" s="153" t="s">
        <v>95</v>
      </c>
      <c r="D23" s="154" t="s">
        <v>93</v>
      </c>
      <c r="E23" s="155">
        <v>9</v>
      </c>
      <c r="F23" s="155">
        <v>0</v>
      </c>
      <c r="G23" s="156">
        <f>E23*F23</f>
        <v>0</v>
      </c>
      <c r="O23" s="150">
        <v>2</v>
      </c>
      <c r="AA23" s="123">
        <v>12</v>
      </c>
      <c r="AB23" s="123">
        <v>0</v>
      </c>
      <c r="AC23" s="123">
        <v>8</v>
      </c>
      <c r="AZ23" s="123">
        <v>1</v>
      </c>
      <c r="BA23" s="123">
        <f>IF(AZ23=1,G23,0)</f>
        <v>0</v>
      </c>
      <c r="BB23" s="123">
        <f>IF(AZ23=2,G23,0)</f>
        <v>0</v>
      </c>
      <c r="BC23" s="123">
        <f>IF(AZ23=3,G23,0)</f>
        <v>0</v>
      </c>
      <c r="BD23" s="123">
        <f>IF(AZ23=4,G23,0)</f>
        <v>0</v>
      </c>
      <c r="BE23" s="123">
        <f>IF(AZ23=5,G23,0)</f>
        <v>0</v>
      </c>
      <c r="CZ23" s="123">
        <v>1.7600000000000001E-3</v>
      </c>
    </row>
    <row r="24" spans="1:104" x14ac:dyDescent="0.2">
      <c r="A24" s="151">
        <v>9</v>
      </c>
      <c r="B24" s="152" t="s">
        <v>96</v>
      </c>
      <c r="C24" s="153" t="s">
        <v>97</v>
      </c>
      <c r="D24" s="154" t="s">
        <v>93</v>
      </c>
      <c r="E24" s="155">
        <v>3</v>
      </c>
      <c r="F24" s="155">
        <v>0</v>
      </c>
      <c r="G24" s="156">
        <f>E24*F24</f>
        <v>0</v>
      </c>
      <c r="O24" s="150">
        <v>2</v>
      </c>
      <c r="AA24" s="123">
        <v>12</v>
      </c>
      <c r="AB24" s="123">
        <v>0</v>
      </c>
      <c r="AC24" s="123">
        <v>9</v>
      </c>
      <c r="AZ24" s="123">
        <v>1</v>
      </c>
      <c r="BA24" s="123">
        <f>IF(AZ24=1,G24,0)</f>
        <v>0</v>
      </c>
      <c r="BB24" s="123">
        <f>IF(AZ24=2,G24,0)</f>
        <v>0</v>
      </c>
      <c r="BC24" s="123">
        <f>IF(AZ24=3,G24,0)</f>
        <v>0</v>
      </c>
      <c r="BD24" s="123">
        <f>IF(AZ24=4,G24,0)</f>
        <v>0</v>
      </c>
      <c r="BE24" s="123">
        <f>IF(AZ24=5,G24,0)</f>
        <v>0</v>
      </c>
      <c r="CZ24" s="123">
        <v>0</v>
      </c>
    </row>
    <row r="25" spans="1:104" x14ac:dyDescent="0.2">
      <c r="A25" s="163"/>
      <c r="B25" s="164" t="s">
        <v>66</v>
      </c>
      <c r="C25" s="165" t="str">
        <f>CONCATENATE(B17," ",C17)</f>
        <v>94 Lešení a stavební výtahy</v>
      </c>
      <c r="D25" s="163"/>
      <c r="E25" s="166"/>
      <c r="F25" s="166"/>
      <c r="G25" s="167">
        <f>SUM(G17:G24)</f>
        <v>0</v>
      </c>
      <c r="O25" s="150">
        <v>4</v>
      </c>
      <c r="BA25" s="168">
        <f>SUM(BA17:BA24)</f>
        <v>0</v>
      </c>
      <c r="BB25" s="168">
        <f>SUM(BB17:BB24)</f>
        <v>0</v>
      </c>
      <c r="BC25" s="168">
        <f>SUM(BC17:BC24)</f>
        <v>0</v>
      </c>
      <c r="BD25" s="168">
        <f>SUM(BD17:BD24)</f>
        <v>0</v>
      </c>
      <c r="BE25" s="168">
        <f>SUM(BE17:BE24)</f>
        <v>0</v>
      </c>
    </row>
    <row r="26" spans="1:104" x14ac:dyDescent="0.2">
      <c r="A26" s="143" t="s">
        <v>65</v>
      </c>
      <c r="B26" s="144" t="s">
        <v>98</v>
      </c>
      <c r="C26" s="145" t="s">
        <v>99</v>
      </c>
      <c r="D26" s="146"/>
      <c r="E26" s="147"/>
      <c r="F26" s="147"/>
      <c r="G26" s="148"/>
      <c r="H26" s="149"/>
      <c r="I26" s="149"/>
      <c r="O26" s="150">
        <v>1</v>
      </c>
    </row>
    <row r="27" spans="1:104" x14ac:dyDescent="0.2">
      <c r="A27" s="151">
        <v>10</v>
      </c>
      <c r="B27" s="152" t="s">
        <v>100</v>
      </c>
      <c r="C27" s="153" t="s">
        <v>101</v>
      </c>
      <c r="D27" s="154" t="s">
        <v>102</v>
      </c>
      <c r="E27" s="155">
        <v>3</v>
      </c>
      <c r="F27" s="155">
        <v>0</v>
      </c>
      <c r="G27" s="156">
        <f>E27*F27</f>
        <v>0</v>
      </c>
      <c r="O27" s="150">
        <v>2</v>
      </c>
      <c r="AA27" s="123">
        <v>12</v>
      </c>
      <c r="AB27" s="123">
        <v>0</v>
      </c>
      <c r="AC27" s="123">
        <v>10</v>
      </c>
      <c r="AZ27" s="123">
        <v>1</v>
      </c>
      <c r="BA27" s="123">
        <f>IF(AZ27=1,G27,0)</f>
        <v>0</v>
      </c>
      <c r="BB27" s="123">
        <f>IF(AZ27=2,G27,0)</f>
        <v>0</v>
      </c>
      <c r="BC27" s="123">
        <f>IF(AZ27=3,G27,0)</f>
        <v>0</v>
      </c>
      <c r="BD27" s="123">
        <f>IF(AZ27=4,G27,0)</f>
        <v>0</v>
      </c>
      <c r="BE27" s="123">
        <f>IF(AZ27=5,G27,0)</f>
        <v>0</v>
      </c>
      <c r="CZ27" s="123">
        <v>1.9279999999999999E-2</v>
      </c>
    </row>
    <row r="28" spans="1:104" x14ac:dyDescent="0.2">
      <c r="A28" s="163"/>
      <c r="B28" s="164" t="s">
        <v>66</v>
      </c>
      <c r="C28" s="165" t="str">
        <f>CONCATENATE(B26," ",C26)</f>
        <v>95 Dokončovací kce na pozem.stav.</v>
      </c>
      <c r="D28" s="163"/>
      <c r="E28" s="166"/>
      <c r="F28" s="166"/>
      <c r="G28" s="167">
        <f>SUM(G26:G27)</f>
        <v>0</v>
      </c>
      <c r="O28" s="150">
        <v>4</v>
      </c>
      <c r="BA28" s="168">
        <f>SUM(BA26:BA27)</f>
        <v>0</v>
      </c>
      <c r="BB28" s="168">
        <f>SUM(BB26:BB27)</f>
        <v>0</v>
      </c>
      <c r="BC28" s="168">
        <f>SUM(BC26:BC27)</f>
        <v>0</v>
      </c>
      <c r="BD28" s="168">
        <f>SUM(BD26:BD27)</f>
        <v>0</v>
      </c>
      <c r="BE28" s="168">
        <f>SUM(BE26:BE27)</f>
        <v>0</v>
      </c>
    </row>
    <row r="29" spans="1:104" x14ac:dyDescent="0.2">
      <c r="A29" s="143" t="s">
        <v>65</v>
      </c>
      <c r="B29" s="144" t="s">
        <v>103</v>
      </c>
      <c r="C29" s="145" t="s">
        <v>104</v>
      </c>
      <c r="D29" s="146"/>
      <c r="E29" s="147"/>
      <c r="F29" s="147"/>
      <c r="G29" s="148"/>
      <c r="H29" s="149"/>
      <c r="I29" s="149"/>
      <c r="O29" s="150">
        <v>1</v>
      </c>
    </row>
    <row r="30" spans="1:104" ht="22.5" x14ac:dyDescent="0.2">
      <c r="A30" s="151">
        <v>11</v>
      </c>
      <c r="B30" s="152" t="s">
        <v>105</v>
      </c>
      <c r="C30" s="153" t="s">
        <v>106</v>
      </c>
      <c r="D30" s="154" t="s">
        <v>107</v>
      </c>
      <c r="E30" s="155">
        <v>7.2900000000000006E-2</v>
      </c>
      <c r="F30" s="155"/>
      <c r="G30" s="156">
        <f>E30*F30</f>
        <v>0</v>
      </c>
      <c r="O30" s="150">
        <v>2</v>
      </c>
      <c r="AA30" s="123">
        <v>12</v>
      </c>
      <c r="AB30" s="123">
        <v>0</v>
      </c>
      <c r="AC30" s="123">
        <v>11</v>
      </c>
      <c r="AZ30" s="123">
        <v>1</v>
      </c>
      <c r="BA30" s="123">
        <f>IF(AZ30=1,G30,0)</f>
        <v>0</v>
      </c>
      <c r="BB30" s="123">
        <f>IF(AZ30=2,G30,0)</f>
        <v>0</v>
      </c>
      <c r="BC30" s="123">
        <f>IF(AZ30=3,G30,0)</f>
        <v>0</v>
      </c>
      <c r="BD30" s="123">
        <f>IF(AZ30=4,G30,0)</f>
        <v>0</v>
      </c>
      <c r="BE30" s="123">
        <f>IF(AZ30=5,G30,0)</f>
        <v>0</v>
      </c>
      <c r="CZ30" s="123">
        <v>0</v>
      </c>
    </row>
    <row r="31" spans="1:104" x14ac:dyDescent="0.2">
      <c r="A31" s="157"/>
      <c r="B31" s="158"/>
      <c r="C31" s="196" t="s">
        <v>108</v>
      </c>
      <c r="D31" s="197"/>
      <c r="E31" s="159">
        <v>7.2900000000000006E-2</v>
      </c>
      <c r="F31" s="160"/>
      <c r="G31" s="161"/>
      <c r="M31" s="162" t="s">
        <v>108</v>
      </c>
      <c r="O31" s="150"/>
    </row>
    <row r="32" spans="1:104" x14ac:dyDescent="0.2">
      <c r="A32" s="163"/>
      <c r="B32" s="164" t="s">
        <v>66</v>
      </c>
      <c r="C32" s="165" t="str">
        <f>CONCATENATE(B29," ",C29)</f>
        <v>96 Bourání konstrukcí</v>
      </c>
      <c r="D32" s="163"/>
      <c r="E32" s="166"/>
      <c r="F32" s="166"/>
      <c r="G32" s="167">
        <f>SUM(G29:G31)</f>
        <v>0</v>
      </c>
      <c r="O32" s="150">
        <v>4</v>
      </c>
      <c r="BA32" s="168">
        <f>SUM(BA29:BA31)</f>
        <v>0</v>
      </c>
      <c r="BB32" s="168">
        <f>SUM(BB29:BB31)</f>
        <v>0</v>
      </c>
      <c r="BC32" s="168">
        <f>SUM(BC29:BC31)</f>
        <v>0</v>
      </c>
      <c r="BD32" s="168">
        <f>SUM(BD29:BD31)</f>
        <v>0</v>
      </c>
      <c r="BE32" s="168">
        <f>SUM(BE29:BE31)</f>
        <v>0</v>
      </c>
    </row>
    <row r="33" spans="1:104" x14ac:dyDescent="0.2">
      <c r="A33" s="143" t="s">
        <v>65</v>
      </c>
      <c r="B33" s="144" t="s">
        <v>109</v>
      </c>
      <c r="C33" s="145" t="s">
        <v>110</v>
      </c>
      <c r="D33" s="146"/>
      <c r="E33" s="147"/>
      <c r="F33" s="147"/>
      <c r="G33" s="148"/>
      <c r="H33" s="149"/>
      <c r="I33" s="149"/>
      <c r="O33" s="150">
        <v>1</v>
      </c>
    </row>
    <row r="34" spans="1:104" x14ac:dyDescent="0.2">
      <c r="A34" s="151">
        <v>12</v>
      </c>
      <c r="B34" s="152" t="s">
        <v>111</v>
      </c>
      <c r="C34" s="153" t="s">
        <v>112</v>
      </c>
      <c r="D34" s="154" t="s">
        <v>102</v>
      </c>
      <c r="E34" s="155">
        <v>3</v>
      </c>
      <c r="F34" s="155">
        <v>0</v>
      </c>
      <c r="G34" s="156">
        <f>E34*F34</f>
        <v>0</v>
      </c>
      <c r="O34" s="150">
        <v>2</v>
      </c>
      <c r="AA34" s="123">
        <v>12</v>
      </c>
      <c r="AB34" s="123">
        <v>0</v>
      </c>
      <c r="AC34" s="123">
        <v>12</v>
      </c>
      <c r="AZ34" s="123">
        <v>1</v>
      </c>
      <c r="BA34" s="123">
        <f>IF(AZ34=1,G34,0)</f>
        <v>0</v>
      </c>
      <c r="BB34" s="123">
        <f>IF(AZ34=2,G34,0)</f>
        <v>0</v>
      </c>
      <c r="BC34" s="123">
        <f>IF(AZ34=3,G34,0)</f>
        <v>0</v>
      </c>
      <c r="BD34" s="123">
        <f>IF(AZ34=4,G34,0)</f>
        <v>0</v>
      </c>
      <c r="BE34" s="123">
        <f>IF(AZ34=5,G34,0)</f>
        <v>0</v>
      </c>
      <c r="CZ34" s="123">
        <v>0</v>
      </c>
    </row>
    <row r="35" spans="1:104" x14ac:dyDescent="0.2">
      <c r="A35" s="151">
        <v>13</v>
      </c>
      <c r="B35" s="152" t="s">
        <v>113</v>
      </c>
      <c r="C35" s="153" t="s">
        <v>114</v>
      </c>
      <c r="D35" s="154" t="s">
        <v>115</v>
      </c>
      <c r="E35" s="155">
        <v>17.4572</v>
      </c>
      <c r="F35" s="155">
        <v>0</v>
      </c>
      <c r="G35" s="156">
        <f>E35*F35</f>
        <v>0</v>
      </c>
      <c r="O35" s="150">
        <v>2</v>
      </c>
      <c r="AA35" s="123">
        <v>12</v>
      </c>
      <c r="AB35" s="123">
        <v>0</v>
      </c>
      <c r="AC35" s="123">
        <v>13</v>
      </c>
      <c r="AZ35" s="123">
        <v>1</v>
      </c>
      <c r="BA35" s="123">
        <f>IF(AZ35=1,G35,0)</f>
        <v>0</v>
      </c>
      <c r="BB35" s="123">
        <f>IF(AZ35=2,G35,0)</f>
        <v>0</v>
      </c>
      <c r="BC35" s="123">
        <f>IF(AZ35=3,G35,0)</f>
        <v>0</v>
      </c>
      <c r="BD35" s="123">
        <f>IF(AZ35=4,G35,0)</f>
        <v>0</v>
      </c>
      <c r="BE35" s="123">
        <f>IF(AZ35=5,G35,0)</f>
        <v>0</v>
      </c>
      <c r="CZ35" s="123">
        <v>0</v>
      </c>
    </row>
    <row r="36" spans="1:104" x14ac:dyDescent="0.2">
      <c r="A36" s="157"/>
      <c r="B36" s="158"/>
      <c r="C36" s="196" t="s">
        <v>116</v>
      </c>
      <c r="D36" s="197"/>
      <c r="E36" s="159">
        <v>17.4572</v>
      </c>
      <c r="F36" s="160"/>
      <c r="G36" s="161"/>
      <c r="M36" s="162" t="s">
        <v>116</v>
      </c>
      <c r="O36" s="150"/>
    </row>
    <row r="37" spans="1:104" x14ac:dyDescent="0.2">
      <c r="A37" s="151">
        <v>14</v>
      </c>
      <c r="B37" s="152" t="s">
        <v>117</v>
      </c>
      <c r="C37" s="153" t="s">
        <v>118</v>
      </c>
      <c r="D37" s="154" t="s">
        <v>115</v>
      </c>
      <c r="E37" s="155">
        <v>34.914400000000001</v>
      </c>
      <c r="F37" s="155">
        <v>0</v>
      </c>
      <c r="G37" s="156">
        <f t="shared" ref="G37:G42" si="0">E37*F37</f>
        <v>0</v>
      </c>
      <c r="O37" s="150">
        <v>2</v>
      </c>
      <c r="AA37" s="123">
        <v>12</v>
      </c>
      <c r="AB37" s="123">
        <v>0</v>
      </c>
      <c r="AC37" s="123">
        <v>14</v>
      </c>
      <c r="AZ37" s="123">
        <v>1</v>
      </c>
      <c r="BA37" s="123">
        <f t="shared" ref="BA37:BA42" si="1">IF(AZ37=1,G37,0)</f>
        <v>0</v>
      </c>
      <c r="BB37" s="123">
        <f t="shared" ref="BB37:BB42" si="2">IF(AZ37=2,G37,0)</f>
        <v>0</v>
      </c>
      <c r="BC37" s="123">
        <f t="shared" ref="BC37:BC42" si="3">IF(AZ37=3,G37,0)</f>
        <v>0</v>
      </c>
      <c r="BD37" s="123">
        <f t="shared" ref="BD37:BD42" si="4">IF(AZ37=4,G37,0)</f>
        <v>0</v>
      </c>
      <c r="BE37" s="123">
        <f t="shared" ref="BE37:BE42" si="5">IF(AZ37=5,G37,0)</f>
        <v>0</v>
      </c>
      <c r="CZ37" s="123">
        <v>0</v>
      </c>
    </row>
    <row r="38" spans="1:104" x14ac:dyDescent="0.2">
      <c r="A38" s="151">
        <v>15</v>
      </c>
      <c r="B38" s="152" t="s">
        <v>119</v>
      </c>
      <c r="C38" s="153" t="s">
        <v>120</v>
      </c>
      <c r="D38" s="154" t="s">
        <v>115</v>
      </c>
      <c r="E38" s="155">
        <v>0.18740000000000001</v>
      </c>
      <c r="F38" s="155">
        <v>0</v>
      </c>
      <c r="G38" s="156">
        <f t="shared" si="0"/>
        <v>0</v>
      </c>
      <c r="O38" s="150">
        <v>2</v>
      </c>
      <c r="AA38" s="123">
        <v>12</v>
      </c>
      <c r="AB38" s="123">
        <v>0</v>
      </c>
      <c r="AC38" s="123">
        <v>15</v>
      </c>
      <c r="AZ38" s="123">
        <v>1</v>
      </c>
      <c r="BA38" s="123">
        <f t="shared" si="1"/>
        <v>0</v>
      </c>
      <c r="BB38" s="123">
        <f t="shared" si="2"/>
        <v>0</v>
      </c>
      <c r="BC38" s="123">
        <f t="shared" si="3"/>
        <v>0</v>
      </c>
      <c r="BD38" s="123">
        <f t="shared" si="4"/>
        <v>0</v>
      </c>
      <c r="BE38" s="123">
        <f t="shared" si="5"/>
        <v>0</v>
      </c>
      <c r="CZ38" s="123">
        <v>0</v>
      </c>
    </row>
    <row r="39" spans="1:104" x14ac:dyDescent="0.2">
      <c r="A39" s="151">
        <v>16</v>
      </c>
      <c r="B39" s="152" t="s">
        <v>121</v>
      </c>
      <c r="C39" s="153" t="s">
        <v>122</v>
      </c>
      <c r="D39" s="154" t="s">
        <v>115</v>
      </c>
      <c r="E39" s="155">
        <v>1.155</v>
      </c>
      <c r="F39" s="155">
        <v>0</v>
      </c>
      <c r="G39" s="156">
        <f t="shared" si="0"/>
        <v>0</v>
      </c>
      <c r="O39" s="150">
        <v>2</v>
      </c>
      <c r="AA39" s="123">
        <v>12</v>
      </c>
      <c r="AB39" s="123">
        <v>0</v>
      </c>
      <c r="AC39" s="123">
        <v>16</v>
      </c>
      <c r="AZ39" s="123">
        <v>1</v>
      </c>
      <c r="BA39" s="123">
        <f t="shared" si="1"/>
        <v>0</v>
      </c>
      <c r="BB39" s="123">
        <f t="shared" si="2"/>
        <v>0</v>
      </c>
      <c r="BC39" s="123">
        <f t="shared" si="3"/>
        <v>0</v>
      </c>
      <c r="BD39" s="123">
        <f t="shared" si="4"/>
        <v>0</v>
      </c>
      <c r="BE39" s="123">
        <f t="shared" si="5"/>
        <v>0</v>
      </c>
      <c r="CZ39" s="123">
        <v>0</v>
      </c>
    </row>
    <row r="40" spans="1:104" x14ac:dyDescent="0.2">
      <c r="A40" s="151">
        <v>17</v>
      </c>
      <c r="B40" s="152" t="s">
        <v>123</v>
      </c>
      <c r="C40" s="153" t="s">
        <v>124</v>
      </c>
      <c r="D40" s="154" t="s">
        <v>115</v>
      </c>
      <c r="E40" s="155">
        <v>6.468</v>
      </c>
      <c r="F40" s="155">
        <v>0</v>
      </c>
      <c r="G40" s="156">
        <f t="shared" si="0"/>
        <v>0</v>
      </c>
      <c r="O40" s="150">
        <v>2</v>
      </c>
      <c r="AA40" s="123">
        <v>12</v>
      </c>
      <c r="AB40" s="123">
        <v>0</v>
      </c>
      <c r="AC40" s="123">
        <v>17</v>
      </c>
      <c r="AZ40" s="123">
        <v>1</v>
      </c>
      <c r="BA40" s="123">
        <f t="shared" si="1"/>
        <v>0</v>
      </c>
      <c r="BB40" s="123">
        <f t="shared" si="2"/>
        <v>0</v>
      </c>
      <c r="BC40" s="123">
        <f t="shared" si="3"/>
        <v>0</v>
      </c>
      <c r="BD40" s="123">
        <f t="shared" si="4"/>
        <v>0</v>
      </c>
      <c r="BE40" s="123">
        <f t="shared" si="5"/>
        <v>0</v>
      </c>
      <c r="CZ40" s="123">
        <v>0</v>
      </c>
    </row>
    <row r="41" spans="1:104" x14ac:dyDescent="0.2">
      <c r="A41" s="151">
        <v>18</v>
      </c>
      <c r="B41" s="152" t="s">
        <v>125</v>
      </c>
      <c r="C41" s="153" t="s">
        <v>126</v>
      </c>
      <c r="D41" s="154" t="s">
        <v>115</v>
      </c>
      <c r="E41" s="155">
        <v>17.4572</v>
      </c>
      <c r="F41" s="155">
        <v>0</v>
      </c>
      <c r="G41" s="156">
        <f t="shared" si="0"/>
        <v>0</v>
      </c>
      <c r="O41" s="150">
        <v>2</v>
      </c>
      <c r="AA41" s="123">
        <v>12</v>
      </c>
      <c r="AB41" s="123">
        <v>0</v>
      </c>
      <c r="AC41" s="123">
        <v>18</v>
      </c>
      <c r="AZ41" s="123">
        <v>1</v>
      </c>
      <c r="BA41" s="123">
        <f t="shared" si="1"/>
        <v>0</v>
      </c>
      <c r="BB41" s="123">
        <f t="shared" si="2"/>
        <v>0</v>
      </c>
      <c r="BC41" s="123">
        <f t="shared" si="3"/>
        <v>0</v>
      </c>
      <c r="BD41" s="123">
        <f t="shared" si="4"/>
        <v>0</v>
      </c>
      <c r="BE41" s="123">
        <f t="shared" si="5"/>
        <v>0</v>
      </c>
      <c r="CZ41" s="123">
        <v>0</v>
      </c>
    </row>
    <row r="42" spans="1:104" x14ac:dyDescent="0.2">
      <c r="A42" s="151">
        <v>19</v>
      </c>
      <c r="B42" s="152" t="s">
        <v>127</v>
      </c>
      <c r="C42" s="153" t="s">
        <v>128</v>
      </c>
      <c r="D42" s="154" t="s">
        <v>115</v>
      </c>
      <c r="E42" s="155">
        <v>220.26499999999999</v>
      </c>
      <c r="F42" s="155">
        <v>0</v>
      </c>
      <c r="G42" s="156">
        <f t="shared" si="0"/>
        <v>0</v>
      </c>
      <c r="O42" s="150">
        <v>2</v>
      </c>
      <c r="AA42" s="123">
        <v>12</v>
      </c>
      <c r="AB42" s="123">
        <v>0</v>
      </c>
      <c r="AC42" s="123">
        <v>19</v>
      </c>
      <c r="AZ42" s="123">
        <v>1</v>
      </c>
      <c r="BA42" s="123">
        <f t="shared" si="1"/>
        <v>0</v>
      </c>
      <c r="BB42" s="123">
        <f t="shared" si="2"/>
        <v>0</v>
      </c>
      <c r="BC42" s="123">
        <f t="shared" si="3"/>
        <v>0</v>
      </c>
      <c r="BD42" s="123">
        <f t="shared" si="4"/>
        <v>0</v>
      </c>
      <c r="BE42" s="123">
        <f t="shared" si="5"/>
        <v>0</v>
      </c>
      <c r="CZ42" s="123">
        <v>0</v>
      </c>
    </row>
    <row r="43" spans="1:104" x14ac:dyDescent="0.2">
      <c r="A43" s="157"/>
      <c r="B43" s="158"/>
      <c r="C43" s="196" t="s">
        <v>129</v>
      </c>
      <c r="D43" s="197"/>
      <c r="E43" s="159">
        <v>0</v>
      </c>
      <c r="F43" s="160"/>
      <c r="G43" s="161"/>
      <c r="M43" s="162" t="s">
        <v>129</v>
      </c>
      <c r="O43" s="150"/>
    </row>
    <row r="44" spans="1:104" x14ac:dyDescent="0.2">
      <c r="A44" s="157"/>
      <c r="B44" s="158"/>
      <c r="C44" s="196" t="s">
        <v>130</v>
      </c>
      <c r="D44" s="197"/>
      <c r="E44" s="159">
        <v>0.74960000000000004</v>
      </c>
      <c r="F44" s="160"/>
      <c r="G44" s="161"/>
      <c r="M44" s="162" t="s">
        <v>130</v>
      </c>
      <c r="O44" s="150"/>
    </row>
    <row r="45" spans="1:104" x14ac:dyDescent="0.2">
      <c r="A45" s="157"/>
      <c r="B45" s="158"/>
      <c r="C45" s="196" t="s">
        <v>131</v>
      </c>
      <c r="D45" s="197"/>
      <c r="E45" s="159">
        <v>0</v>
      </c>
      <c r="F45" s="160"/>
      <c r="G45" s="161"/>
      <c r="M45" s="162" t="s">
        <v>131</v>
      </c>
      <c r="O45" s="150"/>
    </row>
    <row r="46" spans="1:104" x14ac:dyDescent="0.2">
      <c r="A46" s="157"/>
      <c r="B46" s="158"/>
      <c r="C46" s="196" t="s">
        <v>132</v>
      </c>
      <c r="D46" s="197"/>
      <c r="E46" s="159">
        <v>190.57499999999999</v>
      </c>
      <c r="F46" s="160"/>
      <c r="G46" s="161"/>
      <c r="M46" s="162" t="s">
        <v>132</v>
      </c>
      <c r="O46" s="150"/>
    </row>
    <row r="47" spans="1:104" x14ac:dyDescent="0.2">
      <c r="A47" s="157"/>
      <c r="B47" s="158"/>
      <c r="C47" s="196" t="s">
        <v>133</v>
      </c>
      <c r="D47" s="197"/>
      <c r="E47" s="159">
        <v>0</v>
      </c>
      <c r="F47" s="160"/>
      <c r="G47" s="161"/>
      <c r="M47" s="162" t="s">
        <v>133</v>
      </c>
      <c r="O47" s="150"/>
    </row>
    <row r="48" spans="1:104" x14ac:dyDescent="0.2">
      <c r="A48" s="157"/>
      <c r="B48" s="158"/>
      <c r="C48" s="196" t="s">
        <v>134</v>
      </c>
      <c r="D48" s="197"/>
      <c r="E48" s="159">
        <v>3.5064000000000002</v>
      </c>
      <c r="F48" s="160"/>
      <c r="G48" s="161"/>
      <c r="M48" s="162" t="s">
        <v>134</v>
      </c>
      <c r="O48" s="150"/>
    </row>
    <row r="49" spans="1:104" x14ac:dyDescent="0.2">
      <c r="A49" s="157"/>
      <c r="B49" s="158"/>
      <c r="C49" s="196" t="s">
        <v>135</v>
      </c>
      <c r="D49" s="197"/>
      <c r="E49" s="159">
        <v>0</v>
      </c>
      <c r="F49" s="160"/>
      <c r="G49" s="161"/>
      <c r="M49" s="162" t="s">
        <v>135</v>
      </c>
      <c r="O49" s="150"/>
    </row>
    <row r="50" spans="1:104" x14ac:dyDescent="0.2">
      <c r="A50" s="157"/>
      <c r="B50" s="158"/>
      <c r="C50" s="196" t="s">
        <v>136</v>
      </c>
      <c r="D50" s="197"/>
      <c r="E50" s="159">
        <v>25.434000000000001</v>
      </c>
      <c r="F50" s="160"/>
      <c r="G50" s="161"/>
      <c r="M50" s="162" t="s">
        <v>136</v>
      </c>
      <c r="O50" s="150"/>
    </row>
    <row r="51" spans="1:104" x14ac:dyDescent="0.2">
      <c r="A51" s="151">
        <v>20</v>
      </c>
      <c r="B51" s="152" t="s">
        <v>137</v>
      </c>
      <c r="C51" s="153" t="s">
        <v>138</v>
      </c>
      <c r="D51" s="154" t="s">
        <v>115</v>
      </c>
      <c r="E51" s="155">
        <v>17.4572</v>
      </c>
      <c r="F51" s="155">
        <v>0</v>
      </c>
      <c r="G51" s="156">
        <f>E51*F51</f>
        <v>0</v>
      </c>
      <c r="O51" s="150">
        <v>2</v>
      </c>
      <c r="AA51" s="123">
        <v>12</v>
      </c>
      <c r="AB51" s="123">
        <v>0</v>
      </c>
      <c r="AC51" s="123">
        <v>20</v>
      </c>
      <c r="AZ51" s="123">
        <v>1</v>
      </c>
      <c r="BA51" s="123">
        <f>IF(AZ51=1,G51,0)</f>
        <v>0</v>
      </c>
      <c r="BB51" s="123">
        <f>IF(AZ51=2,G51,0)</f>
        <v>0</v>
      </c>
      <c r="BC51" s="123">
        <f>IF(AZ51=3,G51,0)</f>
        <v>0</v>
      </c>
      <c r="BD51" s="123">
        <f>IF(AZ51=4,G51,0)</f>
        <v>0</v>
      </c>
      <c r="BE51" s="123">
        <f>IF(AZ51=5,G51,0)</f>
        <v>0</v>
      </c>
      <c r="CZ51" s="123">
        <v>0</v>
      </c>
    </row>
    <row r="52" spans="1:104" x14ac:dyDescent="0.2">
      <c r="A52" s="151">
        <v>21</v>
      </c>
      <c r="B52" s="152" t="s">
        <v>139</v>
      </c>
      <c r="C52" s="153" t="s">
        <v>140</v>
      </c>
      <c r="D52" s="154" t="s">
        <v>115</v>
      </c>
      <c r="E52" s="155">
        <v>34.914400000000001</v>
      </c>
      <c r="F52" s="155">
        <v>0</v>
      </c>
      <c r="G52" s="156">
        <f>E52*F52</f>
        <v>0</v>
      </c>
      <c r="O52" s="150">
        <v>2</v>
      </c>
      <c r="AA52" s="123">
        <v>12</v>
      </c>
      <c r="AB52" s="123">
        <v>0</v>
      </c>
      <c r="AC52" s="123">
        <v>21</v>
      </c>
      <c r="AZ52" s="123">
        <v>1</v>
      </c>
      <c r="BA52" s="123">
        <f>IF(AZ52=1,G52,0)</f>
        <v>0</v>
      </c>
      <c r="BB52" s="123">
        <f>IF(AZ52=2,G52,0)</f>
        <v>0</v>
      </c>
      <c r="BC52" s="123">
        <f>IF(AZ52=3,G52,0)</f>
        <v>0</v>
      </c>
      <c r="BD52" s="123">
        <f>IF(AZ52=4,G52,0)</f>
        <v>0</v>
      </c>
      <c r="BE52" s="123">
        <f>IF(AZ52=5,G52,0)</f>
        <v>0</v>
      </c>
      <c r="CZ52" s="123">
        <v>0</v>
      </c>
    </row>
    <row r="53" spans="1:104" x14ac:dyDescent="0.2">
      <c r="A53" s="163"/>
      <c r="B53" s="164" t="s">
        <v>66</v>
      </c>
      <c r="C53" s="165" t="str">
        <f>CONCATENATE(B33," ",C33)</f>
        <v>97 Prorážení otvorů</v>
      </c>
      <c r="D53" s="163"/>
      <c r="E53" s="166"/>
      <c r="F53" s="166"/>
      <c r="G53" s="167">
        <f>SUM(G33:G52)</f>
        <v>0</v>
      </c>
      <c r="O53" s="150">
        <v>4</v>
      </c>
      <c r="BA53" s="168">
        <f>SUM(BA33:BA52)</f>
        <v>0</v>
      </c>
      <c r="BB53" s="168">
        <f>SUM(BB33:BB52)</f>
        <v>0</v>
      </c>
      <c r="BC53" s="168">
        <f>SUM(BC33:BC52)</f>
        <v>0</v>
      </c>
      <c r="BD53" s="168">
        <f>SUM(BD33:BD52)</f>
        <v>0</v>
      </c>
      <c r="BE53" s="168">
        <f>SUM(BE33:BE52)</f>
        <v>0</v>
      </c>
    </row>
    <row r="54" spans="1:104" x14ac:dyDescent="0.2">
      <c r="A54" s="143" t="s">
        <v>65</v>
      </c>
      <c r="B54" s="144" t="s">
        <v>141</v>
      </c>
      <c r="C54" s="145" t="s">
        <v>142</v>
      </c>
      <c r="D54" s="146"/>
      <c r="E54" s="147"/>
      <c r="F54" s="147"/>
      <c r="G54" s="148"/>
      <c r="H54" s="149"/>
      <c r="I54" s="149"/>
      <c r="O54" s="150">
        <v>1</v>
      </c>
    </row>
    <row r="55" spans="1:104" x14ac:dyDescent="0.2">
      <c r="A55" s="151">
        <v>22</v>
      </c>
      <c r="B55" s="152" t="s">
        <v>143</v>
      </c>
      <c r="C55" s="153" t="s">
        <v>144</v>
      </c>
      <c r="D55" s="154" t="s">
        <v>115</v>
      </c>
      <c r="E55" s="155">
        <v>20.072399999999998</v>
      </c>
      <c r="F55" s="155">
        <v>0</v>
      </c>
      <c r="G55" s="156">
        <f>E55*F55</f>
        <v>0</v>
      </c>
      <c r="O55" s="150">
        <v>2</v>
      </c>
      <c r="AA55" s="123">
        <v>12</v>
      </c>
      <c r="AB55" s="123">
        <v>0</v>
      </c>
      <c r="AC55" s="123">
        <v>22</v>
      </c>
      <c r="AZ55" s="123">
        <v>1</v>
      </c>
      <c r="BA55" s="123">
        <f>IF(AZ55=1,G55,0)</f>
        <v>0</v>
      </c>
      <c r="BB55" s="123">
        <f>IF(AZ55=2,G55,0)</f>
        <v>0</v>
      </c>
      <c r="BC55" s="123">
        <f>IF(AZ55=3,G55,0)</f>
        <v>0</v>
      </c>
      <c r="BD55" s="123">
        <f>IF(AZ55=4,G55,0)</f>
        <v>0</v>
      </c>
      <c r="BE55" s="123">
        <f>IF(AZ55=5,G55,0)</f>
        <v>0</v>
      </c>
      <c r="CZ55" s="123">
        <v>0</v>
      </c>
    </row>
    <row r="56" spans="1:104" x14ac:dyDescent="0.2">
      <c r="A56" s="151">
        <v>23</v>
      </c>
      <c r="B56" s="152" t="s">
        <v>145</v>
      </c>
      <c r="C56" s="153" t="s">
        <v>146</v>
      </c>
      <c r="D56" s="154" t="s">
        <v>115</v>
      </c>
      <c r="E56" s="155">
        <v>0.25180000000000002</v>
      </c>
      <c r="F56" s="155">
        <v>0</v>
      </c>
      <c r="G56" s="156">
        <f>E56*F56</f>
        <v>0</v>
      </c>
      <c r="O56" s="150">
        <v>2</v>
      </c>
      <c r="AA56" s="123">
        <v>12</v>
      </c>
      <c r="AB56" s="123">
        <v>0</v>
      </c>
      <c r="AC56" s="123">
        <v>23</v>
      </c>
      <c r="AZ56" s="123">
        <v>1</v>
      </c>
      <c r="BA56" s="123">
        <f>IF(AZ56=1,G56,0)</f>
        <v>0</v>
      </c>
      <c r="BB56" s="123">
        <f>IF(AZ56=2,G56,0)</f>
        <v>0</v>
      </c>
      <c r="BC56" s="123">
        <f>IF(AZ56=3,G56,0)</f>
        <v>0</v>
      </c>
      <c r="BD56" s="123">
        <f>IF(AZ56=4,G56,0)</f>
        <v>0</v>
      </c>
      <c r="BE56" s="123">
        <f>IF(AZ56=5,G56,0)</f>
        <v>0</v>
      </c>
      <c r="CZ56" s="123">
        <v>0</v>
      </c>
    </row>
    <row r="57" spans="1:104" x14ac:dyDescent="0.2">
      <c r="A57" s="163"/>
      <c r="B57" s="164" t="s">
        <v>66</v>
      </c>
      <c r="C57" s="165" t="str">
        <f>CONCATENATE(B54," ",C54)</f>
        <v>99 Staveništní přesun hmot</v>
      </c>
      <c r="D57" s="163"/>
      <c r="E57" s="166"/>
      <c r="F57" s="166"/>
      <c r="G57" s="167">
        <f>SUM(G54:G56)</f>
        <v>0</v>
      </c>
      <c r="O57" s="150">
        <v>4</v>
      </c>
      <c r="BA57" s="168">
        <f>SUM(BA54:BA56)</f>
        <v>0</v>
      </c>
      <c r="BB57" s="168">
        <f>SUM(BB54:BB56)</f>
        <v>0</v>
      </c>
      <c r="BC57" s="168">
        <f>SUM(BC54:BC56)</f>
        <v>0</v>
      </c>
      <c r="BD57" s="168">
        <f>SUM(BD54:BD56)</f>
        <v>0</v>
      </c>
      <c r="BE57" s="168">
        <f>SUM(BE54:BE56)</f>
        <v>0</v>
      </c>
    </row>
    <row r="58" spans="1:104" x14ac:dyDescent="0.2">
      <c r="A58" s="143" t="s">
        <v>65</v>
      </c>
      <c r="B58" s="144" t="s">
        <v>147</v>
      </c>
      <c r="C58" s="145" t="s">
        <v>148</v>
      </c>
      <c r="D58" s="146"/>
      <c r="E58" s="147"/>
      <c r="F58" s="147"/>
      <c r="G58" s="148"/>
      <c r="H58" s="149"/>
      <c r="I58" s="149"/>
      <c r="O58" s="150">
        <v>1</v>
      </c>
    </row>
    <row r="59" spans="1:104" x14ac:dyDescent="0.2">
      <c r="A59" s="151">
        <v>24</v>
      </c>
      <c r="B59" s="152" t="s">
        <v>149</v>
      </c>
      <c r="C59" s="153" t="s">
        <v>150</v>
      </c>
      <c r="D59" s="154" t="s">
        <v>72</v>
      </c>
      <c r="E59" s="155">
        <v>435.512</v>
      </c>
      <c r="F59" s="155">
        <v>0</v>
      </c>
      <c r="G59" s="156">
        <f>E59*F59</f>
        <v>0</v>
      </c>
      <c r="O59" s="150">
        <v>2</v>
      </c>
      <c r="AA59" s="123">
        <v>12</v>
      </c>
      <c r="AB59" s="123">
        <v>0</v>
      </c>
      <c r="AC59" s="123">
        <v>24</v>
      </c>
      <c r="AZ59" s="123">
        <v>2</v>
      </c>
      <c r="BA59" s="123">
        <f>IF(AZ59=1,G59,0)</f>
        <v>0</v>
      </c>
      <c r="BB59" s="123">
        <f>IF(AZ59=2,G59,0)</f>
        <v>0</v>
      </c>
      <c r="BC59" s="123">
        <f>IF(AZ59=3,G59,0)</f>
        <v>0</v>
      </c>
      <c r="BD59" s="123">
        <f>IF(AZ59=4,G59,0)</f>
        <v>0</v>
      </c>
      <c r="BE59" s="123">
        <f>IF(AZ59=5,G59,0)</f>
        <v>0</v>
      </c>
      <c r="CZ59" s="123">
        <v>0</v>
      </c>
    </row>
    <row r="60" spans="1:104" x14ac:dyDescent="0.2">
      <c r="A60" s="163"/>
      <c r="B60" s="164" t="s">
        <v>66</v>
      </c>
      <c r="C60" s="165" t="str">
        <f>CONCATENATE(B58," ",C58)</f>
        <v>712 Živičné krytiny</v>
      </c>
      <c r="D60" s="163"/>
      <c r="E60" s="166"/>
      <c r="F60" s="166"/>
      <c r="G60" s="167">
        <f>SUM(G58:G59)</f>
        <v>0</v>
      </c>
      <c r="O60" s="150">
        <v>4</v>
      </c>
      <c r="BA60" s="168">
        <f>SUM(BA58:BA59)</f>
        <v>0</v>
      </c>
      <c r="BB60" s="168">
        <f>SUM(BB58:BB59)</f>
        <v>0</v>
      </c>
      <c r="BC60" s="168">
        <f>SUM(BC58:BC59)</f>
        <v>0</v>
      </c>
      <c r="BD60" s="168">
        <f>SUM(BD58:BD59)</f>
        <v>0</v>
      </c>
      <c r="BE60" s="168">
        <f>SUM(BE58:BE59)</f>
        <v>0</v>
      </c>
    </row>
    <row r="61" spans="1:104" x14ac:dyDescent="0.2">
      <c r="A61" s="143" t="s">
        <v>65</v>
      </c>
      <c r="B61" s="144" t="s">
        <v>151</v>
      </c>
      <c r="C61" s="145" t="s">
        <v>152</v>
      </c>
      <c r="D61" s="146"/>
      <c r="E61" s="147"/>
      <c r="F61" s="147"/>
      <c r="G61" s="148"/>
      <c r="H61" s="149"/>
      <c r="I61" s="149"/>
      <c r="O61" s="150">
        <v>1</v>
      </c>
    </row>
    <row r="62" spans="1:104" ht="22.5" x14ac:dyDescent="0.2">
      <c r="A62" s="151">
        <v>25</v>
      </c>
      <c r="B62" s="152" t="s">
        <v>153</v>
      </c>
      <c r="C62" s="153" t="s">
        <v>154</v>
      </c>
      <c r="D62" s="154" t="s">
        <v>93</v>
      </c>
      <c r="E62" s="155">
        <v>240</v>
      </c>
      <c r="F62" s="155">
        <v>0</v>
      </c>
      <c r="G62" s="156">
        <f>E62*F62</f>
        <v>0</v>
      </c>
      <c r="O62" s="150">
        <v>2</v>
      </c>
      <c r="AA62" s="123">
        <v>12</v>
      </c>
      <c r="AB62" s="123">
        <v>0</v>
      </c>
      <c r="AC62" s="123">
        <v>25</v>
      </c>
      <c r="AZ62" s="123">
        <v>2</v>
      </c>
      <c r="BA62" s="123">
        <f>IF(AZ62=1,G62,0)</f>
        <v>0</v>
      </c>
      <c r="BB62" s="123">
        <f>IF(AZ62=2,G62,0)</f>
        <v>0</v>
      </c>
      <c r="BC62" s="123">
        <f>IF(AZ62=3,G62,0)</f>
        <v>0</v>
      </c>
      <c r="BD62" s="123">
        <f>IF(AZ62=4,G62,0)</f>
        <v>0</v>
      </c>
      <c r="BE62" s="123">
        <f>IF(AZ62=5,G62,0)</f>
        <v>0</v>
      </c>
      <c r="CZ62" s="123">
        <v>1.6000000000000001E-4</v>
      </c>
    </row>
    <row r="63" spans="1:104" ht="22.5" x14ac:dyDescent="0.2">
      <c r="A63" s="151">
        <v>26</v>
      </c>
      <c r="B63" s="152" t="s">
        <v>155</v>
      </c>
      <c r="C63" s="153" t="s">
        <v>156</v>
      </c>
      <c r="D63" s="154" t="s">
        <v>93</v>
      </c>
      <c r="E63" s="155">
        <v>240</v>
      </c>
      <c r="F63" s="155">
        <v>0</v>
      </c>
      <c r="G63" s="156">
        <f>E63*F63</f>
        <v>0</v>
      </c>
      <c r="O63" s="150">
        <v>2</v>
      </c>
      <c r="AA63" s="123">
        <v>12</v>
      </c>
      <c r="AB63" s="123">
        <v>0</v>
      </c>
      <c r="AC63" s="123">
        <v>26</v>
      </c>
      <c r="AZ63" s="123">
        <v>2</v>
      </c>
      <c r="BA63" s="123">
        <f>IF(AZ63=1,G63,0)</f>
        <v>0</v>
      </c>
      <c r="BB63" s="123">
        <f>IF(AZ63=2,G63,0)</f>
        <v>0</v>
      </c>
      <c r="BC63" s="123">
        <f>IF(AZ63=3,G63,0)</f>
        <v>0</v>
      </c>
      <c r="BD63" s="123">
        <f>IF(AZ63=4,G63,0)</f>
        <v>0</v>
      </c>
      <c r="BE63" s="123">
        <f>IF(AZ63=5,G63,0)</f>
        <v>0</v>
      </c>
      <c r="CZ63" s="123">
        <v>1.025E-2</v>
      </c>
    </row>
    <row r="64" spans="1:104" ht="22.5" x14ac:dyDescent="0.2">
      <c r="A64" s="151">
        <v>27</v>
      </c>
      <c r="B64" s="152" t="s">
        <v>157</v>
      </c>
      <c r="C64" s="153" t="s">
        <v>158</v>
      </c>
      <c r="D64" s="154" t="s">
        <v>72</v>
      </c>
      <c r="E64" s="155">
        <v>277.2</v>
      </c>
      <c r="F64" s="155">
        <v>0</v>
      </c>
      <c r="G64" s="156">
        <f>E64*F64</f>
        <v>0</v>
      </c>
      <c r="O64" s="150">
        <v>2</v>
      </c>
      <c r="AA64" s="123">
        <v>12</v>
      </c>
      <c r="AB64" s="123">
        <v>0</v>
      </c>
      <c r="AC64" s="123">
        <v>27</v>
      </c>
      <c r="AZ64" s="123">
        <v>2</v>
      </c>
      <c r="BA64" s="123">
        <f>IF(AZ64=1,G64,0)</f>
        <v>0</v>
      </c>
      <c r="BB64" s="123">
        <f>IF(AZ64=2,G64,0)</f>
        <v>0</v>
      </c>
      <c r="BC64" s="123">
        <f>IF(AZ64=3,G64,0)</f>
        <v>0</v>
      </c>
      <c r="BD64" s="123">
        <f>IF(AZ64=4,G64,0)</f>
        <v>0</v>
      </c>
      <c r="BE64" s="123">
        <f>IF(AZ64=5,G64,0)</f>
        <v>0</v>
      </c>
      <c r="CZ64" s="123">
        <v>1.6000000000000001E-4</v>
      </c>
    </row>
    <row r="65" spans="1:104" x14ac:dyDescent="0.2">
      <c r="A65" s="157"/>
      <c r="B65" s="158"/>
      <c r="C65" s="196" t="s">
        <v>159</v>
      </c>
      <c r="D65" s="197"/>
      <c r="E65" s="159">
        <v>277.2</v>
      </c>
      <c r="F65" s="160"/>
      <c r="G65" s="161"/>
      <c r="M65" s="162" t="s">
        <v>159</v>
      </c>
      <c r="O65" s="150"/>
    </row>
    <row r="66" spans="1:104" ht="22.5" x14ac:dyDescent="0.2">
      <c r="A66" s="151">
        <v>28</v>
      </c>
      <c r="B66" s="152" t="s">
        <v>160</v>
      </c>
      <c r="C66" s="153" t="s">
        <v>161</v>
      </c>
      <c r="D66" s="154" t="s">
        <v>72</v>
      </c>
      <c r="E66" s="155">
        <v>277.2</v>
      </c>
      <c r="F66" s="155">
        <v>0</v>
      </c>
      <c r="G66" s="156">
        <f t="shared" ref="G66:G71" si="6">E66*F66</f>
        <v>0</v>
      </c>
      <c r="O66" s="150">
        <v>2</v>
      </c>
      <c r="AA66" s="123">
        <v>12</v>
      </c>
      <c r="AB66" s="123">
        <v>0</v>
      </c>
      <c r="AC66" s="123">
        <v>28</v>
      </c>
      <c r="AZ66" s="123">
        <v>2</v>
      </c>
      <c r="BA66" s="123">
        <f t="shared" ref="BA66:BA71" si="7">IF(AZ66=1,G66,0)</f>
        <v>0</v>
      </c>
      <c r="BB66" s="123">
        <f t="shared" ref="BB66:BB71" si="8">IF(AZ66=2,G66,0)</f>
        <v>0</v>
      </c>
      <c r="BC66" s="123">
        <f t="shared" ref="BC66:BC71" si="9">IF(AZ66=3,G66,0)</f>
        <v>0</v>
      </c>
      <c r="BD66" s="123">
        <f t="shared" ref="BD66:BD71" si="10">IF(AZ66=4,G66,0)</f>
        <v>0</v>
      </c>
      <c r="BE66" s="123">
        <f t="shared" ref="BE66:BE71" si="11">IF(AZ66=5,G66,0)</f>
        <v>0</v>
      </c>
      <c r="CZ66" s="123">
        <v>1.341E-2</v>
      </c>
    </row>
    <row r="67" spans="1:104" x14ac:dyDescent="0.2">
      <c r="A67" s="151">
        <v>29</v>
      </c>
      <c r="B67" s="152" t="s">
        <v>162</v>
      </c>
      <c r="C67" s="153" t="s">
        <v>163</v>
      </c>
      <c r="D67" s="154" t="s">
        <v>72</v>
      </c>
      <c r="E67" s="155">
        <v>462</v>
      </c>
      <c r="F67" s="155">
        <v>0</v>
      </c>
      <c r="G67" s="156">
        <f t="shared" si="6"/>
        <v>0</v>
      </c>
      <c r="O67" s="150">
        <v>2</v>
      </c>
      <c r="AA67" s="123">
        <v>12</v>
      </c>
      <c r="AB67" s="123">
        <v>0</v>
      </c>
      <c r="AC67" s="123">
        <v>29</v>
      </c>
      <c r="AZ67" s="123">
        <v>2</v>
      </c>
      <c r="BA67" s="123">
        <f t="shared" si="7"/>
        <v>0</v>
      </c>
      <c r="BB67" s="123">
        <f t="shared" si="8"/>
        <v>0</v>
      </c>
      <c r="BC67" s="123">
        <f t="shared" si="9"/>
        <v>0</v>
      </c>
      <c r="BD67" s="123">
        <f t="shared" si="10"/>
        <v>0</v>
      </c>
      <c r="BE67" s="123">
        <f t="shared" si="11"/>
        <v>0</v>
      </c>
      <c r="CZ67" s="123">
        <v>0</v>
      </c>
    </row>
    <row r="68" spans="1:104" x14ac:dyDescent="0.2">
      <c r="A68" s="151">
        <v>30</v>
      </c>
      <c r="B68" s="152" t="s">
        <v>164</v>
      </c>
      <c r="C68" s="153" t="s">
        <v>165</v>
      </c>
      <c r="D68" s="154" t="s">
        <v>72</v>
      </c>
      <c r="E68" s="155">
        <v>462</v>
      </c>
      <c r="F68" s="155">
        <v>0</v>
      </c>
      <c r="G68" s="156">
        <f t="shared" si="6"/>
        <v>0</v>
      </c>
      <c r="O68" s="150">
        <v>2</v>
      </c>
      <c r="AA68" s="123">
        <v>12</v>
      </c>
      <c r="AB68" s="123">
        <v>0</v>
      </c>
      <c r="AC68" s="123">
        <v>30</v>
      </c>
      <c r="AZ68" s="123">
        <v>2</v>
      </c>
      <c r="BA68" s="123">
        <f t="shared" si="7"/>
        <v>0</v>
      </c>
      <c r="BB68" s="123">
        <f t="shared" si="8"/>
        <v>0</v>
      </c>
      <c r="BC68" s="123">
        <f t="shared" si="9"/>
        <v>0</v>
      </c>
      <c r="BD68" s="123">
        <f t="shared" si="10"/>
        <v>0</v>
      </c>
      <c r="BE68" s="123">
        <f t="shared" si="11"/>
        <v>0</v>
      </c>
      <c r="CZ68" s="123">
        <v>0</v>
      </c>
    </row>
    <row r="69" spans="1:104" x14ac:dyDescent="0.2">
      <c r="A69" s="151">
        <v>31</v>
      </c>
      <c r="B69" s="152" t="s">
        <v>166</v>
      </c>
      <c r="C69" s="153" t="s">
        <v>167</v>
      </c>
      <c r="D69" s="154" t="s">
        <v>107</v>
      </c>
      <c r="E69" s="155">
        <v>7.319</v>
      </c>
      <c r="F69" s="155">
        <v>0</v>
      </c>
      <c r="G69" s="156">
        <f t="shared" si="6"/>
        <v>0</v>
      </c>
      <c r="O69" s="150">
        <v>2</v>
      </c>
      <c r="AA69" s="123">
        <v>12</v>
      </c>
      <c r="AB69" s="123">
        <v>1</v>
      </c>
      <c r="AC69" s="123">
        <v>31</v>
      </c>
      <c r="AZ69" s="123">
        <v>2</v>
      </c>
      <c r="BA69" s="123">
        <f t="shared" si="7"/>
        <v>0</v>
      </c>
      <c r="BB69" s="123">
        <f t="shared" si="8"/>
        <v>0</v>
      </c>
      <c r="BC69" s="123">
        <f t="shared" si="9"/>
        <v>0</v>
      </c>
      <c r="BD69" s="123">
        <f t="shared" si="10"/>
        <v>0</v>
      </c>
      <c r="BE69" s="123">
        <f t="shared" si="11"/>
        <v>0</v>
      </c>
      <c r="CZ69" s="123">
        <v>0.55000000000000004</v>
      </c>
    </row>
    <row r="70" spans="1:104" x14ac:dyDescent="0.2">
      <c r="A70" s="151">
        <v>32</v>
      </c>
      <c r="B70" s="152" t="s">
        <v>168</v>
      </c>
      <c r="C70" s="153" t="s">
        <v>169</v>
      </c>
      <c r="D70" s="154" t="s">
        <v>107</v>
      </c>
      <c r="E70" s="155">
        <v>17.449000000000002</v>
      </c>
      <c r="F70" s="155">
        <v>0</v>
      </c>
      <c r="G70" s="156">
        <f t="shared" si="6"/>
        <v>0</v>
      </c>
      <c r="O70" s="150">
        <v>2</v>
      </c>
      <c r="AA70" s="123">
        <v>12</v>
      </c>
      <c r="AB70" s="123">
        <v>0</v>
      </c>
      <c r="AC70" s="123">
        <v>32</v>
      </c>
      <c r="AZ70" s="123">
        <v>2</v>
      </c>
      <c r="BA70" s="123">
        <f t="shared" si="7"/>
        <v>0</v>
      </c>
      <c r="BB70" s="123">
        <f t="shared" si="8"/>
        <v>0</v>
      </c>
      <c r="BC70" s="123">
        <f t="shared" si="9"/>
        <v>0</v>
      </c>
      <c r="BD70" s="123">
        <f t="shared" si="10"/>
        <v>0</v>
      </c>
      <c r="BE70" s="123">
        <f t="shared" si="11"/>
        <v>0</v>
      </c>
      <c r="CZ70" s="123">
        <v>2.3570000000000001E-2</v>
      </c>
    </row>
    <row r="71" spans="1:104" x14ac:dyDescent="0.2">
      <c r="A71" s="151">
        <v>33</v>
      </c>
      <c r="B71" s="152" t="s">
        <v>170</v>
      </c>
      <c r="C71" s="153" t="s">
        <v>171</v>
      </c>
      <c r="D71" s="154" t="s">
        <v>54</v>
      </c>
      <c r="E71" s="155">
        <v>3918.22</v>
      </c>
      <c r="F71" s="155">
        <v>0</v>
      </c>
      <c r="G71" s="156">
        <f t="shared" si="6"/>
        <v>0</v>
      </c>
      <c r="O71" s="150">
        <v>2</v>
      </c>
      <c r="AA71" s="123">
        <v>12</v>
      </c>
      <c r="AB71" s="123">
        <v>0</v>
      </c>
      <c r="AC71" s="123">
        <v>33</v>
      </c>
      <c r="AZ71" s="123">
        <v>2</v>
      </c>
      <c r="BA71" s="123">
        <f t="shared" si="7"/>
        <v>0</v>
      </c>
      <c r="BB71" s="123">
        <f t="shared" si="8"/>
        <v>0</v>
      </c>
      <c r="BC71" s="123">
        <f t="shared" si="9"/>
        <v>0</v>
      </c>
      <c r="BD71" s="123">
        <f t="shared" si="10"/>
        <v>0</v>
      </c>
      <c r="BE71" s="123">
        <f t="shared" si="11"/>
        <v>0</v>
      </c>
      <c r="CZ71" s="123">
        <v>0</v>
      </c>
    </row>
    <row r="72" spans="1:104" x14ac:dyDescent="0.2">
      <c r="A72" s="163"/>
      <c r="B72" s="164" t="s">
        <v>66</v>
      </c>
      <c r="C72" s="165" t="str">
        <f>CONCATENATE(B61," ",C61)</f>
        <v>762 Konstrukce tesařské</v>
      </c>
      <c r="D72" s="163"/>
      <c r="E72" s="166"/>
      <c r="F72" s="166"/>
      <c r="G72" s="167">
        <f>SUM(G61:G71)</f>
        <v>0</v>
      </c>
      <c r="O72" s="150">
        <v>4</v>
      </c>
      <c r="BA72" s="168">
        <f>SUM(BA61:BA71)</f>
        <v>0</v>
      </c>
      <c r="BB72" s="168">
        <f>SUM(BB61:BB71)</f>
        <v>0</v>
      </c>
      <c r="BC72" s="168">
        <f>SUM(BC61:BC71)</f>
        <v>0</v>
      </c>
      <c r="BD72" s="168">
        <f>SUM(BD61:BD71)</f>
        <v>0</v>
      </c>
      <c r="BE72" s="168">
        <f>SUM(BE61:BE71)</f>
        <v>0</v>
      </c>
    </row>
    <row r="73" spans="1:104" x14ac:dyDescent="0.2">
      <c r="A73" s="143" t="s">
        <v>65</v>
      </c>
      <c r="B73" s="144" t="s">
        <v>172</v>
      </c>
      <c r="C73" s="145" t="s">
        <v>173</v>
      </c>
      <c r="D73" s="146"/>
      <c r="E73" s="147"/>
      <c r="F73" s="147"/>
      <c r="G73" s="148"/>
      <c r="H73" s="149"/>
      <c r="I73" s="149"/>
      <c r="O73" s="150">
        <v>1</v>
      </c>
    </row>
    <row r="74" spans="1:104" ht="22.5" x14ac:dyDescent="0.2">
      <c r="A74" s="151">
        <v>34</v>
      </c>
      <c r="B74" s="152" t="s">
        <v>174</v>
      </c>
      <c r="C74" s="153" t="s">
        <v>175</v>
      </c>
      <c r="D74" s="154" t="s">
        <v>72</v>
      </c>
      <c r="E74" s="155">
        <v>3</v>
      </c>
      <c r="F74" s="155">
        <v>0</v>
      </c>
      <c r="G74" s="156">
        <f>E74*F74</f>
        <v>0</v>
      </c>
      <c r="O74" s="150">
        <v>2</v>
      </c>
      <c r="AA74" s="123">
        <v>12</v>
      </c>
      <c r="AB74" s="123">
        <v>0</v>
      </c>
      <c r="AC74" s="123">
        <v>34</v>
      </c>
      <c r="AZ74" s="123">
        <v>2</v>
      </c>
      <c r="BA74" s="123">
        <f>IF(AZ74=1,G74,0)</f>
        <v>0</v>
      </c>
      <c r="BB74" s="123">
        <f>IF(AZ74=2,G74,0)</f>
        <v>0</v>
      </c>
      <c r="BC74" s="123">
        <f>IF(AZ74=3,G74,0)</f>
        <v>0</v>
      </c>
      <c r="BD74" s="123">
        <f>IF(AZ74=4,G74,0)</f>
        <v>0</v>
      </c>
      <c r="BE74" s="123">
        <f>IF(AZ74=5,G74,0)</f>
        <v>0</v>
      </c>
      <c r="CZ74" s="123">
        <v>1.8020000000000001E-2</v>
      </c>
    </row>
    <row r="75" spans="1:104" x14ac:dyDescent="0.2">
      <c r="A75" s="157"/>
      <c r="B75" s="158"/>
      <c r="C75" s="196" t="s">
        <v>176</v>
      </c>
      <c r="D75" s="197"/>
      <c r="E75" s="159">
        <v>0</v>
      </c>
      <c r="F75" s="160"/>
      <c r="G75" s="161"/>
      <c r="M75" s="162" t="s">
        <v>176</v>
      </c>
      <c r="O75" s="150"/>
    </row>
    <row r="76" spans="1:104" x14ac:dyDescent="0.2">
      <c r="A76" s="157"/>
      <c r="B76" s="158"/>
      <c r="C76" s="196" t="s">
        <v>177</v>
      </c>
      <c r="D76" s="197"/>
      <c r="E76" s="159">
        <v>3</v>
      </c>
      <c r="F76" s="160"/>
      <c r="G76" s="161"/>
      <c r="M76" s="162" t="s">
        <v>177</v>
      </c>
      <c r="O76" s="150"/>
    </row>
    <row r="77" spans="1:104" ht="22.5" x14ac:dyDescent="0.2">
      <c r="A77" s="151">
        <v>35</v>
      </c>
      <c r="B77" s="152" t="s">
        <v>178</v>
      </c>
      <c r="C77" s="153" t="s">
        <v>179</v>
      </c>
      <c r="D77" s="154" t="s">
        <v>93</v>
      </c>
      <c r="E77" s="155">
        <v>90</v>
      </c>
      <c r="F77" s="155">
        <v>0</v>
      </c>
      <c r="G77" s="156">
        <f t="shared" ref="G77:G83" si="12">E77*F77</f>
        <v>0</v>
      </c>
      <c r="O77" s="150">
        <v>2</v>
      </c>
      <c r="AA77" s="123">
        <v>12</v>
      </c>
      <c r="AB77" s="123">
        <v>0</v>
      </c>
      <c r="AC77" s="123">
        <v>35</v>
      </c>
      <c r="AZ77" s="123">
        <v>2</v>
      </c>
      <c r="BA77" s="123">
        <f t="shared" ref="BA77:BA83" si="13">IF(AZ77=1,G77,0)</f>
        <v>0</v>
      </c>
      <c r="BB77" s="123">
        <f t="shared" ref="BB77:BB83" si="14">IF(AZ77=2,G77,0)</f>
        <v>0</v>
      </c>
      <c r="BC77" s="123">
        <f t="shared" ref="BC77:BC83" si="15">IF(AZ77=3,G77,0)</f>
        <v>0</v>
      </c>
      <c r="BD77" s="123">
        <f t="shared" ref="BD77:BD83" si="16">IF(AZ77=4,G77,0)</f>
        <v>0</v>
      </c>
      <c r="BE77" s="123">
        <f t="shared" ref="BE77:BE83" si="17">IF(AZ77=5,G77,0)</f>
        <v>0</v>
      </c>
      <c r="CZ77" s="123">
        <v>1E-3</v>
      </c>
    </row>
    <row r="78" spans="1:104" ht="22.5" x14ac:dyDescent="0.2">
      <c r="A78" s="151">
        <v>36</v>
      </c>
      <c r="B78" s="152" t="s">
        <v>180</v>
      </c>
      <c r="C78" s="153" t="s">
        <v>181</v>
      </c>
      <c r="D78" s="154" t="s">
        <v>93</v>
      </c>
      <c r="E78" s="155">
        <v>90</v>
      </c>
      <c r="F78" s="155">
        <v>0</v>
      </c>
      <c r="G78" s="156">
        <f t="shared" si="12"/>
        <v>0</v>
      </c>
      <c r="O78" s="150">
        <v>2</v>
      </c>
      <c r="AA78" s="123">
        <v>12</v>
      </c>
      <c r="AB78" s="123">
        <v>0</v>
      </c>
      <c r="AC78" s="123">
        <v>36</v>
      </c>
      <c r="AZ78" s="123">
        <v>2</v>
      </c>
      <c r="BA78" s="123">
        <f t="shared" si="13"/>
        <v>0</v>
      </c>
      <c r="BB78" s="123">
        <f t="shared" si="14"/>
        <v>0</v>
      </c>
      <c r="BC78" s="123">
        <f t="shared" si="15"/>
        <v>0</v>
      </c>
      <c r="BD78" s="123">
        <f t="shared" si="16"/>
        <v>0</v>
      </c>
      <c r="BE78" s="123">
        <f t="shared" si="17"/>
        <v>0</v>
      </c>
      <c r="CZ78" s="123">
        <v>1.8E-3</v>
      </c>
    </row>
    <row r="79" spans="1:104" ht="22.5" x14ac:dyDescent="0.2">
      <c r="A79" s="151">
        <v>37</v>
      </c>
      <c r="B79" s="152" t="s">
        <v>182</v>
      </c>
      <c r="C79" s="153" t="s">
        <v>183</v>
      </c>
      <c r="D79" s="154" t="s">
        <v>93</v>
      </c>
      <c r="E79" s="155">
        <v>6.6</v>
      </c>
      <c r="F79" s="155">
        <v>0</v>
      </c>
      <c r="G79" s="156">
        <f t="shared" si="12"/>
        <v>0</v>
      </c>
      <c r="O79" s="150">
        <v>2</v>
      </c>
      <c r="AA79" s="123">
        <v>12</v>
      </c>
      <c r="AB79" s="123">
        <v>0</v>
      </c>
      <c r="AC79" s="123">
        <v>37</v>
      </c>
      <c r="AZ79" s="123">
        <v>2</v>
      </c>
      <c r="BA79" s="123">
        <f t="shared" si="13"/>
        <v>0</v>
      </c>
      <c r="BB79" s="123">
        <f t="shared" si="14"/>
        <v>0</v>
      </c>
      <c r="BC79" s="123">
        <f t="shared" si="15"/>
        <v>0</v>
      </c>
      <c r="BD79" s="123">
        <f t="shared" si="16"/>
        <v>0</v>
      </c>
      <c r="BE79" s="123">
        <f t="shared" si="17"/>
        <v>0</v>
      </c>
      <c r="CZ79" s="123">
        <v>1.9300000000000001E-3</v>
      </c>
    </row>
    <row r="80" spans="1:104" ht="22.5" x14ac:dyDescent="0.2">
      <c r="A80" s="151">
        <v>38</v>
      </c>
      <c r="B80" s="152" t="s">
        <v>184</v>
      </c>
      <c r="C80" s="153" t="s">
        <v>185</v>
      </c>
      <c r="D80" s="154" t="s">
        <v>72</v>
      </c>
      <c r="E80" s="155">
        <v>2</v>
      </c>
      <c r="F80" s="155">
        <v>0</v>
      </c>
      <c r="G80" s="156">
        <f t="shared" si="12"/>
        <v>0</v>
      </c>
      <c r="O80" s="150">
        <v>2</v>
      </c>
      <c r="AA80" s="123">
        <v>12</v>
      </c>
      <c r="AB80" s="123">
        <v>0</v>
      </c>
      <c r="AC80" s="123">
        <v>38</v>
      </c>
      <c r="AZ80" s="123">
        <v>2</v>
      </c>
      <c r="BA80" s="123">
        <f t="shared" si="13"/>
        <v>0</v>
      </c>
      <c r="BB80" s="123">
        <f t="shared" si="14"/>
        <v>0</v>
      </c>
      <c r="BC80" s="123">
        <f t="shared" si="15"/>
        <v>0</v>
      </c>
      <c r="BD80" s="123">
        <f t="shared" si="16"/>
        <v>0</v>
      </c>
      <c r="BE80" s="123">
        <f t="shared" si="17"/>
        <v>0</v>
      </c>
      <c r="CZ80" s="123">
        <v>8.3499999999999998E-3</v>
      </c>
    </row>
    <row r="81" spans="1:104" ht="22.5" x14ac:dyDescent="0.2">
      <c r="A81" s="151">
        <v>39</v>
      </c>
      <c r="B81" s="152" t="s">
        <v>186</v>
      </c>
      <c r="C81" s="153" t="s">
        <v>187</v>
      </c>
      <c r="D81" s="154" t="s">
        <v>93</v>
      </c>
      <c r="E81" s="155">
        <v>90</v>
      </c>
      <c r="F81" s="155">
        <v>0</v>
      </c>
      <c r="G81" s="156">
        <f t="shared" si="12"/>
        <v>0</v>
      </c>
      <c r="O81" s="150">
        <v>2</v>
      </c>
      <c r="AA81" s="123">
        <v>12</v>
      </c>
      <c r="AB81" s="123">
        <v>0</v>
      </c>
      <c r="AC81" s="123">
        <v>39</v>
      </c>
      <c r="AZ81" s="123">
        <v>2</v>
      </c>
      <c r="BA81" s="123">
        <f t="shared" si="13"/>
        <v>0</v>
      </c>
      <c r="BB81" s="123">
        <f t="shared" si="14"/>
        <v>0</v>
      </c>
      <c r="BC81" s="123">
        <f t="shared" si="15"/>
        <v>0</v>
      </c>
      <c r="BD81" s="123">
        <f t="shared" si="16"/>
        <v>0</v>
      </c>
      <c r="BE81" s="123">
        <f t="shared" si="17"/>
        <v>0</v>
      </c>
      <c r="CZ81" s="123">
        <v>3.0799999999999998E-3</v>
      </c>
    </row>
    <row r="82" spans="1:104" ht="22.5" x14ac:dyDescent="0.2">
      <c r="A82" s="151">
        <v>40</v>
      </c>
      <c r="B82" s="152" t="s">
        <v>188</v>
      </c>
      <c r="C82" s="153" t="s">
        <v>189</v>
      </c>
      <c r="D82" s="154" t="s">
        <v>102</v>
      </c>
      <c r="E82" s="155">
        <v>4</v>
      </c>
      <c r="F82" s="155">
        <v>0</v>
      </c>
      <c r="G82" s="156">
        <f t="shared" si="12"/>
        <v>0</v>
      </c>
      <c r="O82" s="150">
        <v>2</v>
      </c>
      <c r="AA82" s="123">
        <v>12</v>
      </c>
      <c r="AB82" s="123">
        <v>0</v>
      </c>
      <c r="AC82" s="123">
        <v>40</v>
      </c>
      <c r="AZ82" s="123">
        <v>2</v>
      </c>
      <c r="BA82" s="123">
        <f t="shared" si="13"/>
        <v>0</v>
      </c>
      <c r="BB82" s="123">
        <f t="shared" si="14"/>
        <v>0</v>
      </c>
      <c r="BC82" s="123">
        <f t="shared" si="15"/>
        <v>0</v>
      </c>
      <c r="BD82" s="123">
        <f t="shared" si="16"/>
        <v>0</v>
      </c>
      <c r="BE82" s="123">
        <f t="shared" si="17"/>
        <v>0</v>
      </c>
      <c r="CZ82" s="123">
        <v>1.65E-3</v>
      </c>
    </row>
    <row r="83" spans="1:104" x14ac:dyDescent="0.2">
      <c r="A83" s="151">
        <v>41</v>
      </c>
      <c r="B83" s="152" t="s">
        <v>190</v>
      </c>
      <c r="C83" s="153" t="s">
        <v>191</v>
      </c>
      <c r="D83" s="154" t="s">
        <v>93</v>
      </c>
      <c r="E83" s="155">
        <v>26.1</v>
      </c>
      <c r="F83" s="155">
        <v>0</v>
      </c>
      <c r="G83" s="156">
        <f t="shared" si="12"/>
        <v>0</v>
      </c>
      <c r="O83" s="150">
        <v>2</v>
      </c>
      <c r="AA83" s="123">
        <v>12</v>
      </c>
      <c r="AB83" s="123">
        <v>0</v>
      </c>
      <c r="AC83" s="123">
        <v>41</v>
      </c>
      <c r="AZ83" s="123">
        <v>2</v>
      </c>
      <c r="BA83" s="123">
        <f t="shared" si="13"/>
        <v>0</v>
      </c>
      <c r="BB83" s="123">
        <f t="shared" si="14"/>
        <v>0</v>
      </c>
      <c r="BC83" s="123">
        <f t="shared" si="15"/>
        <v>0</v>
      </c>
      <c r="BD83" s="123">
        <f t="shared" si="16"/>
        <v>0</v>
      </c>
      <c r="BE83" s="123">
        <f t="shared" si="17"/>
        <v>0</v>
      </c>
      <c r="CZ83" s="123">
        <v>2.8400000000000001E-3</v>
      </c>
    </row>
    <row r="84" spans="1:104" x14ac:dyDescent="0.2">
      <c r="A84" s="157"/>
      <c r="B84" s="158"/>
      <c r="C84" s="196" t="s">
        <v>192</v>
      </c>
      <c r="D84" s="197"/>
      <c r="E84" s="159">
        <v>18.100000000000001</v>
      </c>
      <c r="F84" s="160"/>
      <c r="G84" s="161"/>
      <c r="M84" s="162" t="s">
        <v>192</v>
      </c>
      <c r="O84" s="150"/>
    </row>
    <row r="85" spans="1:104" x14ac:dyDescent="0.2">
      <c r="A85" s="157"/>
      <c r="B85" s="158"/>
      <c r="C85" s="196" t="s">
        <v>193</v>
      </c>
      <c r="D85" s="197"/>
      <c r="E85" s="159">
        <v>8</v>
      </c>
      <c r="F85" s="160"/>
      <c r="G85" s="161"/>
      <c r="M85" s="162" t="s">
        <v>193</v>
      </c>
      <c r="O85" s="150"/>
    </row>
    <row r="86" spans="1:104" ht="22.5" x14ac:dyDescent="0.2">
      <c r="A86" s="151">
        <v>42</v>
      </c>
      <c r="B86" s="152" t="s">
        <v>194</v>
      </c>
      <c r="C86" s="153" t="s">
        <v>195</v>
      </c>
      <c r="D86" s="154" t="s">
        <v>93</v>
      </c>
      <c r="E86" s="155">
        <v>45.2</v>
      </c>
      <c r="F86" s="155">
        <v>0</v>
      </c>
      <c r="G86" s="156">
        <f t="shared" ref="G86:G97" si="18">E86*F86</f>
        <v>0</v>
      </c>
      <c r="O86" s="150">
        <v>2</v>
      </c>
      <c r="AA86" s="123">
        <v>12</v>
      </c>
      <c r="AB86" s="123">
        <v>0</v>
      </c>
      <c r="AC86" s="123">
        <v>42</v>
      </c>
      <c r="AZ86" s="123">
        <v>2</v>
      </c>
      <c r="BA86" s="123">
        <f t="shared" ref="BA86:BA97" si="19">IF(AZ86=1,G86,0)</f>
        <v>0</v>
      </c>
      <c r="BB86" s="123">
        <f t="shared" ref="BB86:BB97" si="20">IF(AZ86=2,G86,0)</f>
        <v>0</v>
      </c>
      <c r="BC86" s="123">
        <f t="shared" ref="BC86:BC97" si="21">IF(AZ86=3,G86,0)</f>
        <v>0</v>
      </c>
      <c r="BD86" s="123">
        <f t="shared" ref="BD86:BD97" si="22">IF(AZ86=4,G86,0)</f>
        <v>0</v>
      </c>
      <c r="BE86" s="123">
        <f t="shared" ref="BE86:BE97" si="23">IF(AZ86=5,G86,0)</f>
        <v>0</v>
      </c>
      <c r="CZ86" s="123">
        <v>3.0999999999999999E-3</v>
      </c>
    </row>
    <row r="87" spans="1:104" ht="22.5" x14ac:dyDescent="0.2">
      <c r="A87" s="151">
        <v>43</v>
      </c>
      <c r="B87" s="152" t="s">
        <v>196</v>
      </c>
      <c r="C87" s="153" t="s">
        <v>197</v>
      </c>
      <c r="D87" s="154" t="s">
        <v>72</v>
      </c>
      <c r="E87" s="155">
        <v>3</v>
      </c>
      <c r="F87" s="155">
        <v>0</v>
      </c>
      <c r="G87" s="156">
        <f t="shared" si="18"/>
        <v>0</v>
      </c>
      <c r="O87" s="150">
        <v>2</v>
      </c>
      <c r="AA87" s="123">
        <v>12</v>
      </c>
      <c r="AB87" s="123">
        <v>0</v>
      </c>
      <c r="AC87" s="123">
        <v>43</v>
      </c>
      <c r="AZ87" s="123">
        <v>2</v>
      </c>
      <c r="BA87" s="123">
        <f t="shared" si="19"/>
        <v>0</v>
      </c>
      <c r="BB87" s="123">
        <f t="shared" si="20"/>
        <v>0</v>
      </c>
      <c r="BC87" s="123">
        <f t="shared" si="21"/>
        <v>0</v>
      </c>
      <c r="BD87" s="123">
        <f t="shared" si="22"/>
        <v>0</v>
      </c>
      <c r="BE87" s="123">
        <f t="shared" si="23"/>
        <v>0</v>
      </c>
      <c r="CZ87" s="123">
        <v>0</v>
      </c>
    </row>
    <row r="88" spans="1:104" x14ac:dyDescent="0.2">
      <c r="A88" s="151">
        <v>44</v>
      </c>
      <c r="B88" s="152" t="s">
        <v>198</v>
      </c>
      <c r="C88" s="153" t="s">
        <v>199</v>
      </c>
      <c r="D88" s="154" t="s">
        <v>93</v>
      </c>
      <c r="E88" s="155">
        <v>90</v>
      </c>
      <c r="F88" s="155">
        <v>0</v>
      </c>
      <c r="G88" s="156">
        <f t="shared" si="18"/>
        <v>0</v>
      </c>
      <c r="O88" s="150">
        <v>2</v>
      </c>
      <c r="AA88" s="123">
        <v>12</v>
      </c>
      <c r="AB88" s="123">
        <v>0</v>
      </c>
      <c r="AC88" s="123">
        <v>44</v>
      </c>
      <c r="AZ88" s="123">
        <v>2</v>
      </c>
      <c r="BA88" s="123">
        <f t="shared" si="19"/>
        <v>0</v>
      </c>
      <c r="BB88" s="123">
        <f t="shared" si="20"/>
        <v>0</v>
      </c>
      <c r="BC88" s="123">
        <f t="shared" si="21"/>
        <v>0</v>
      </c>
      <c r="BD88" s="123">
        <f t="shared" si="22"/>
        <v>0</v>
      </c>
      <c r="BE88" s="123">
        <f t="shared" si="23"/>
        <v>0</v>
      </c>
      <c r="CZ88" s="123">
        <v>0</v>
      </c>
    </row>
    <row r="89" spans="1:104" x14ac:dyDescent="0.2">
      <c r="A89" s="151">
        <v>45</v>
      </c>
      <c r="B89" s="152" t="s">
        <v>200</v>
      </c>
      <c r="C89" s="153" t="s">
        <v>201</v>
      </c>
      <c r="D89" s="154" t="s">
        <v>93</v>
      </c>
      <c r="E89" s="155">
        <v>3.6</v>
      </c>
      <c r="F89" s="155">
        <v>0</v>
      </c>
      <c r="G89" s="156">
        <f t="shared" si="18"/>
        <v>0</v>
      </c>
      <c r="O89" s="150">
        <v>2</v>
      </c>
      <c r="AA89" s="123">
        <v>12</v>
      </c>
      <c r="AB89" s="123">
        <v>0</v>
      </c>
      <c r="AC89" s="123">
        <v>45</v>
      </c>
      <c r="AZ89" s="123">
        <v>2</v>
      </c>
      <c r="BA89" s="123">
        <f t="shared" si="19"/>
        <v>0</v>
      </c>
      <c r="BB89" s="123">
        <f t="shared" si="20"/>
        <v>0</v>
      </c>
      <c r="BC89" s="123">
        <f t="shared" si="21"/>
        <v>0</v>
      </c>
      <c r="BD89" s="123">
        <f t="shared" si="22"/>
        <v>0</v>
      </c>
      <c r="BE89" s="123">
        <f t="shared" si="23"/>
        <v>0</v>
      </c>
      <c r="CZ89" s="123">
        <v>0</v>
      </c>
    </row>
    <row r="90" spans="1:104" x14ac:dyDescent="0.2">
      <c r="A90" s="151">
        <v>46</v>
      </c>
      <c r="B90" s="152" t="s">
        <v>202</v>
      </c>
      <c r="C90" s="153" t="s">
        <v>203</v>
      </c>
      <c r="D90" s="154" t="s">
        <v>72</v>
      </c>
      <c r="E90" s="155">
        <v>2</v>
      </c>
      <c r="F90" s="155">
        <v>0</v>
      </c>
      <c r="G90" s="156">
        <f t="shared" si="18"/>
        <v>0</v>
      </c>
      <c r="O90" s="150">
        <v>2</v>
      </c>
      <c r="AA90" s="123">
        <v>12</v>
      </c>
      <c r="AB90" s="123">
        <v>0</v>
      </c>
      <c r="AC90" s="123">
        <v>46</v>
      </c>
      <c r="AZ90" s="123">
        <v>2</v>
      </c>
      <c r="BA90" s="123">
        <f t="shared" si="19"/>
        <v>0</v>
      </c>
      <c r="BB90" s="123">
        <f t="shared" si="20"/>
        <v>0</v>
      </c>
      <c r="BC90" s="123">
        <f t="shared" si="21"/>
        <v>0</v>
      </c>
      <c r="BD90" s="123">
        <f t="shared" si="22"/>
        <v>0</v>
      </c>
      <c r="BE90" s="123">
        <f t="shared" si="23"/>
        <v>0</v>
      </c>
      <c r="CZ90" s="123">
        <v>0</v>
      </c>
    </row>
    <row r="91" spans="1:104" x14ac:dyDescent="0.2">
      <c r="A91" s="151">
        <v>47</v>
      </c>
      <c r="B91" s="152" t="s">
        <v>204</v>
      </c>
      <c r="C91" s="153" t="s">
        <v>205</v>
      </c>
      <c r="D91" s="154" t="s">
        <v>93</v>
      </c>
      <c r="E91" s="155">
        <v>90</v>
      </c>
      <c r="F91" s="155">
        <v>0</v>
      </c>
      <c r="G91" s="156">
        <f t="shared" si="18"/>
        <v>0</v>
      </c>
      <c r="O91" s="150">
        <v>2</v>
      </c>
      <c r="AA91" s="123">
        <v>12</v>
      </c>
      <c r="AB91" s="123">
        <v>0</v>
      </c>
      <c r="AC91" s="123">
        <v>47</v>
      </c>
      <c r="AZ91" s="123">
        <v>2</v>
      </c>
      <c r="BA91" s="123">
        <f t="shared" si="19"/>
        <v>0</v>
      </c>
      <c r="BB91" s="123">
        <f t="shared" si="20"/>
        <v>0</v>
      </c>
      <c r="BC91" s="123">
        <f t="shared" si="21"/>
        <v>0</v>
      </c>
      <c r="BD91" s="123">
        <f t="shared" si="22"/>
        <v>0</v>
      </c>
      <c r="BE91" s="123">
        <f t="shared" si="23"/>
        <v>0</v>
      </c>
      <c r="CZ91" s="123">
        <v>0</v>
      </c>
    </row>
    <row r="92" spans="1:104" x14ac:dyDescent="0.2">
      <c r="A92" s="151">
        <v>48</v>
      </c>
      <c r="B92" s="152" t="s">
        <v>206</v>
      </c>
      <c r="C92" s="153" t="s">
        <v>207</v>
      </c>
      <c r="D92" s="154" t="s">
        <v>102</v>
      </c>
      <c r="E92" s="155">
        <v>4</v>
      </c>
      <c r="F92" s="155">
        <v>0</v>
      </c>
      <c r="G92" s="156">
        <f t="shared" si="18"/>
        <v>0</v>
      </c>
      <c r="O92" s="150">
        <v>2</v>
      </c>
      <c r="AA92" s="123">
        <v>12</v>
      </c>
      <c r="AB92" s="123">
        <v>0</v>
      </c>
      <c r="AC92" s="123">
        <v>48</v>
      </c>
      <c r="AZ92" s="123">
        <v>2</v>
      </c>
      <c r="BA92" s="123">
        <f t="shared" si="19"/>
        <v>0</v>
      </c>
      <c r="BB92" s="123">
        <f t="shared" si="20"/>
        <v>0</v>
      </c>
      <c r="BC92" s="123">
        <f t="shared" si="21"/>
        <v>0</v>
      </c>
      <c r="BD92" s="123">
        <f t="shared" si="22"/>
        <v>0</v>
      </c>
      <c r="BE92" s="123">
        <f t="shared" si="23"/>
        <v>0</v>
      </c>
      <c r="CZ92" s="123">
        <v>0</v>
      </c>
    </row>
    <row r="93" spans="1:104" x14ac:dyDescent="0.2">
      <c r="A93" s="151">
        <v>49</v>
      </c>
      <c r="B93" s="152" t="s">
        <v>208</v>
      </c>
      <c r="C93" s="153" t="s">
        <v>209</v>
      </c>
      <c r="D93" s="154" t="s">
        <v>102</v>
      </c>
      <c r="E93" s="155">
        <v>7</v>
      </c>
      <c r="F93" s="155">
        <v>0</v>
      </c>
      <c r="G93" s="156">
        <f t="shared" si="18"/>
        <v>0</v>
      </c>
      <c r="O93" s="150">
        <v>2</v>
      </c>
      <c r="AA93" s="123">
        <v>12</v>
      </c>
      <c r="AB93" s="123">
        <v>0</v>
      </c>
      <c r="AC93" s="123">
        <v>49</v>
      </c>
      <c r="AZ93" s="123">
        <v>2</v>
      </c>
      <c r="BA93" s="123">
        <f t="shared" si="19"/>
        <v>0</v>
      </c>
      <c r="BB93" s="123">
        <f t="shared" si="20"/>
        <v>0</v>
      </c>
      <c r="BC93" s="123">
        <f t="shared" si="21"/>
        <v>0</v>
      </c>
      <c r="BD93" s="123">
        <f t="shared" si="22"/>
        <v>0</v>
      </c>
      <c r="BE93" s="123">
        <f t="shared" si="23"/>
        <v>0</v>
      </c>
      <c r="CZ93" s="123">
        <v>0</v>
      </c>
    </row>
    <row r="94" spans="1:104" x14ac:dyDescent="0.2">
      <c r="A94" s="151">
        <v>50</v>
      </c>
      <c r="B94" s="152" t="s">
        <v>210</v>
      </c>
      <c r="C94" s="153" t="s">
        <v>211</v>
      </c>
      <c r="D94" s="154" t="s">
        <v>93</v>
      </c>
      <c r="E94" s="155">
        <v>26.1</v>
      </c>
      <c r="F94" s="155">
        <v>0</v>
      </c>
      <c r="G94" s="156">
        <f t="shared" si="18"/>
        <v>0</v>
      </c>
      <c r="O94" s="150">
        <v>2</v>
      </c>
      <c r="AA94" s="123">
        <v>12</v>
      </c>
      <c r="AB94" s="123">
        <v>0</v>
      </c>
      <c r="AC94" s="123">
        <v>50</v>
      </c>
      <c r="AZ94" s="123">
        <v>2</v>
      </c>
      <c r="BA94" s="123">
        <f t="shared" si="19"/>
        <v>0</v>
      </c>
      <c r="BB94" s="123">
        <f t="shared" si="20"/>
        <v>0</v>
      </c>
      <c r="BC94" s="123">
        <f t="shared" si="21"/>
        <v>0</v>
      </c>
      <c r="BD94" s="123">
        <f t="shared" si="22"/>
        <v>0</v>
      </c>
      <c r="BE94" s="123">
        <f t="shared" si="23"/>
        <v>0</v>
      </c>
      <c r="CZ94" s="123">
        <v>0</v>
      </c>
    </row>
    <row r="95" spans="1:104" x14ac:dyDescent="0.2">
      <c r="A95" s="151">
        <v>51</v>
      </c>
      <c r="B95" s="152" t="s">
        <v>212</v>
      </c>
      <c r="C95" s="153" t="s">
        <v>213</v>
      </c>
      <c r="D95" s="154" t="s">
        <v>93</v>
      </c>
      <c r="E95" s="155">
        <v>88.9</v>
      </c>
      <c r="F95" s="155">
        <v>0</v>
      </c>
      <c r="G95" s="156">
        <f t="shared" si="18"/>
        <v>0</v>
      </c>
      <c r="O95" s="150">
        <v>2</v>
      </c>
      <c r="AA95" s="123">
        <v>12</v>
      </c>
      <c r="AB95" s="123">
        <v>0</v>
      </c>
      <c r="AC95" s="123">
        <v>51</v>
      </c>
      <c r="AZ95" s="123">
        <v>2</v>
      </c>
      <c r="BA95" s="123">
        <f t="shared" si="19"/>
        <v>0</v>
      </c>
      <c r="BB95" s="123">
        <f t="shared" si="20"/>
        <v>0</v>
      </c>
      <c r="BC95" s="123">
        <f t="shared" si="21"/>
        <v>0</v>
      </c>
      <c r="BD95" s="123">
        <f t="shared" si="22"/>
        <v>0</v>
      </c>
      <c r="BE95" s="123">
        <f t="shared" si="23"/>
        <v>0</v>
      </c>
      <c r="CZ95" s="123">
        <v>0</v>
      </c>
    </row>
    <row r="96" spans="1:104" x14ac:dyDescent="0.2">
      <c r="A96" s="151">
        <v>52</v>
      </c>
      <c r="B96" s="152" t="s">
        <v>214</v>
      </c>
      <c r="C96" s="153" t="s">
        <v>215</v>
      </c>
      <c r="D96" s="154" t="s">
        <v>93</v>
      </c>
      <c r="E96" s="155">
        <v>45.2</v>
      </c>
      <c r="F96" s="155">
        <v>0</v>
      </c>
      <c r="G96" s="156">
        <f t="shared" si="18"/>
        <v>0</v>
      </c>
      <c r="O96" s="150">
        <v>2</v>
      </c>
      <c r="AA96" s="123">
        <v>12</v>
      </c>
      <c r="AB96" s="123">
        <v>0</v>
      </c>
      <c r="AC96" s="123">
        <v>52</v>
      </c>
      <c r="AZ96" s="123">
        <v>2</v>
      </c>
      <c r="BA96" s="123">
        <f t="shared" si="19"/>
        <v>0</v>
      </c>
      <c r="BB96" s="123">
        <f t="shared" si="20"/>
        <v>0</v>
      </c>
      <c r="BC96" s="123">
        <f t="shared" si="21"/>
        <v>0</v>
      </c>
      <c r="BD96" s="123">
        <f t="shared" si="22"/>
        <v>0</v>
      </c>
      <c r="BE96" s="123">
        <f t="shared" si="23"/>
        <v>0</v>
      </c>
      <c r="CZ96" s="123">
        <v>0</v>
      </c>
    </row>
    <row r="97" spans="1:104" x14ac:dyDescent="0.2">
      <c r="A97" s="151">
        <v>53</v>
      </c>
      <c r="B97" s="152" t="s">
        <v>216</v>
      </c>
      <c r="C97" s="153" t="s">
        <v>217</v>
      </c>
      <c r="D97" s="154" t="s">
        <v>54</v>
      </c>
      <c r="E97" s="155">
        <v>993.08</v>
      </c>
      <c r="F97" s="155">
        <v>0</v>
      </c>
      <c r="G97" s="156">
        <f t="shared" si="18"/>
        <v>0</v>
      </c>
      <c r="O97" s="150">
        <v>2</v>
      </c>
      <c r="AA97" s="123">
        <v>12</v>
      </c>
      <c r="AB97" s="123">
        <v>0</v>
      </c>
      <c r="AC97" s="123">
        <v>53</v>
      </c>
      <c r="AZ97" s="123">
        <v>2</v>
      </c>
      <c r="BA97" s="123">
        <f t="shared" si="19"/>
        <v>0</v>
      </c>
      <c r="BB97" s="123">
        <f t="shared" si="20"/>
        <v>0</v>
      </c>
      <c r="BC97" s="123">
        <f t="shared" si="21"/>
        <v>0</v>
      </c>
      <c r="BD97" s="123">
        <f t="shared" si="22"/>
        <v>0</v>
      </c>
      <c r="BE97" s="123">
        <f t="shared" si="23"/>
        <v>0</v>
      </c>
      <c r="CZ97" s="123">
        <v>0</v>
      </c>
    </row>
    <row r="98" spans="1:104" x14ac:dyDescent="0.2">
      <c r="A98" s="163"/>
      <c r="B98" s="164" t="s">
        <v>66</v>
      </c>
      <c r="C98" s="165" t="str">
        <f>CONCATENATE(B73," ",C73)</f>
        <v>764 Konstrukce klempířské</v>
      </c>
      <c r="D98" s="163"/>
      <c r="E98" s="166"/>
      <c r="F98" s="166"/>
      <c r="G98" s="167">
        <f>SUM(G73:G97)</f>
        <v>0</v>
      </c>
      <c r="O98" s="150">
        <v>4</v>
      </c>
      <c r="BA98" s="168">
        <f>SUM(BA73:BA97)</f>
        <v>0</v>
      </c>
      <c r="BB98" s="168">
        <f>SUM(BB73:BB97)</f>
        <v>0</v>
      </c>
      <c r="BC98" s="168">
        <f>SUM(BC73:BC97)</f>
        <v>0</v>
      </c>
      <c r="BD98" s="168">
        <f>SUM(BD73:BD97)</f>
        <v>0</v>
      </c>
      <c r="BE98" s="168">
        <f>SUM(BE73:BE97)</f>
        <v>0</v>
      </c>
    </row>
    <row r="99" spans="1:104" x14ac:dyDescent="0.2">
      <c r="A99" s="143" t="s">
        <v>65</v>
      </c>
      <c r="B99" s="144" t="s">
        <v>218</v>
      </c>
      <c r="C99" s="145" t="s">
        <v>219</v>
      </c>
      <c r="D99" s="146"/>
      <c r="E99" s="147"/>
      <c r="F99" s="147"/>
      <c r="G99" s="148"/>
      <c r="H99" s="149"/>
      <c r="I99" s="149"/>
      <c r="O99" s="150">
        <v>1</v>
      </c>
    </row>
    <row r="100" spans="1:104" x14ac:dyDescent="0.2">
      <c r="A100" s="151">
        <v>54</v>
      </c>
      <c r="B100" s="152" t="s">
        <v>220</v>
      </c>
      <c r="C100" s="153" t="s">
        <v>221</v>
      </c>
      <c r="D100" s="154" t="s">
        <v>72</v>
      </c>
      <c r="E100" s="155">
        <v>462</v>
      </c>
      <c r="F100" s="155">
        <v>0</v>
      </c>
      <c r="G100" s="156">
        <f>E100*F100</f>
        <v>0</v>
      </c>
      <c r="O100" s="150">
        <v>2</v>
      </c>
      <c r="AA100" s="123">
        <v>12</v>
      </c>
      <c r="AB100" s="123">
        <v>0</v>
      </c>
      <c r="AC100" s="123">
        <v>54</v>
      </c>
      <c r="AZ100" s="123">
        <v>2</v>
      </c>
      <c r="BA100" s="123">
        <f>IF(AZ100=1,G100,0)</f>
        <v>0</v>
      </c>
      <c r="BB100" s="123">
        <f>IF(AZ100=2,G100,0)</f>
        <v>0</v>
      </c>
      <c r="BC100" s="123">
        <f>IF(AZ100=3,G100,0)</f>
        <v>0</v>
      </c>
      <c r="BD100" s="123">
        <f>IF(AZ100=4,G100,0)</f>
        <v>0</v>
      </c>
      <c r="BE100" s="123">
        <f>IF(AZ100=5,G100,0)</f>
        <v>0</v>
      </c>
      <c r="CZ100" s="123">
        <v>1.2970000000000001E-2</v>
      </c>
    </row>
    <row r="101" spans="1:104" x14ac:dyDescent="0.2">
      <c r="A101" s="157"/>
      <c r="B101" s="158"/>
      <c r="C101" s="196" t="s">
        <v>222</v>
      </c>
      <c r="D101" s="197"/>
      <c r="E101" s="159">
        <v>462</v>
      </c>
      <c r="F101" s="160"/>
      <c r="G101" s="161"/>
      <c r="M101" s="162" t="s">
        <v>222</v>
      </c>
      <c r="O101" s="150"/>
    </row>
    <row r="102" spans="1:104" x14ac:dyDescent="0.2">
      <c r="A102" s="151">
        <v>55</v>
      </c>
      <c r="B102" s="152" t="s">
        <v>223</v>
      </c>
      <c r="C102" s="153" t="s">
        <v>224</v>
      </c>
      <c r="D102" s="154" t="s">
        <v>72</v>
      </c>
      <c r="E102" s="155">
        <v>462</v>
      </c>
      <c r="F102" s="155">
        <v>0</v>
      </c>
      <c r="G102" s="156">
        <f>E102*F102</f>
        <v>0</v>
      </c>
      <c r="O102" s="150">
        <v>2</v>
      </c>
      <c r="AA102" s="123">
        <v>12</v>
      </c>
      <c r="AB102" s="123">
        <v>0</v>
      </c>
      <c r="AC102" s="123">
        <v>55</v>
      </c>
      <c r="AZ102" s="123">
        <v>2</v>
      </c>
      <c r="BA102" s="123">
        <f>IF(AZ102=1,G102,0)</f>
        <v>0</v>
      </c>
      <c r="BB102" s="123">
        <f>IF(AZ102=2,G102,0)</f>
        <v>0</v>
      </c>
      <c r="BC102" s="123">
        <f>IF(AZ102=3,G102,0)</f>
        <v>0</v>
      </c>
      <c r="BD102" s="123">
        <f>IF(AZ102=4,G102,0)</f>
        <v>0</v>
      </c>
      <c r="BE102" s="123">
        <f>IF(AZ102=5,G102,0)</f>
        <v>0</v>
      </c>
      <c r="CZ102" s="123">
        <v>0</v>
      </c>
    </row>
    <row r="103" spans="1:104" x14ac:dyDescent="0.2">
      <c r="A103" s="151">
        <v>56</v>
      </c>
      <c r="B103" s="152" t="s">
        <v>225</v>
      </c>
      <c r="C103" s="153" t="s">
        <v>226</v>
      </c>
      <c r="D103" s="154" t="s">
        <v>102</v>
      </c>
      <c r="E103" s="155">
        <v>1848</v>
      </c>
      <c r="F103" s="155">
        <v>0</v>
      </c>
      <c r="G103" s="156">
        <f>E103*F103</f>
        <v>0</v>
      </c>
      <c r="O103" s="150">
        <v>2</v>
      </c>
      <c r="AA103" s="123">
        <v>12</v>
      </c>
      <c r="AB103" s="123">
        <v>0</v>
      </c>
      <c r="AC103" s="123">
        <v>56</v>
      </c>
      <c r="AZ103" s="123">
        <v>2</v>
      </c>
      <c r="BA103" s="123">
        <f>IF(AZ103=1,G103,0)</f>
        <v>0</v>
      </c>
      <c r="BB103" s="123">
        <f>IF(AZ103=2,G103,0)</f>
        <v>0</v>
      </c>
      <c r="BC103" s="123">
        <f>IF(AZ103=3,G103,0)</f>
        <v>0</v>
      </c>
      <c r="BD103" s="123">
        <f>IF(AZ103=4,G103,0)</f>
        <v>0</v>
      </c>
      <c r="BE103" s="123">
        <f>IF(AZ103=5,G103,0)</f>
        <v>0</v>
      </c>
      <c r="CZ103" s="123">
        <v>2.1000000000000001E-4</v>
      </c>
    </row>
    <row r="104" spans="1:104" x14ac:dyDescent="0.2">
      <c r="A104" s="157"/>
      <c r="B104" s="158"/>
      <c r="C104" s="196" t="s">
        <v>227</v>
      </c>
      <c r="D104" s="197"/>
      <c r="E104" s="159">
        <v>1848</v>
      </c>
      <c r="F104" s="160"/>
      <c r="G104" s="161"/>
      <c r="M104" s="162" t="s">
        <v>227</v>
      </c>
      <c r="O104" s="150"/>
    </row>
    <row r="105" spans="1:104" ht="22.5" x14ac:dyDescent="0.2">
      <c r="A105" s="151">
        <v>57</v>
      </c>
      <c r="B105" s="152" t="s">
        <v>228</v>
      </c>
      <c r="C105" s="153" t="s">
        <v>229</v>
      </c>
      <c r="D105" s="154" t="s">
        <v>102</v>
      </c>
      <c r="E105" s="155">
        <v>5</v>
      </c>
      <c r="F105" s="155">
        <v>0</v>
      </c>
      <c r="G105" s="156">
        <f t="shared" ref="G105:G115" si="24">E105*F105</f>
        <v>0</v>
      </c>
      <c r="O105" s="150">
        <v>2</v>
      </c>
      <c r="AA105" s="123">
        <v>12</v>
      </c>
      <c r="AB105" s="123">
        <v>0</v>
      </c>
      <c r="AC105" s="123">
        <v>57</v>
      </c>
      <c r="AZ105" s="123">
        <v>2</v>
      </c>
      <c r="BA105" s="123">
        <f t="shared" ref="BA105:BA115" si="25">IF(AZ105=1,G105,0)</f>
        <v>0</v>
      </c>
      <c r="BB105" s="123">
        <f t="shared" ref="BB105:BB115" si="26">IF(AZ105=2,G105,0)</f>
        <v>0</v>
      </c>
      <c r="BC105" s="123">
        <f t="shared" ref="BC105:BC115" si="27">IF(AZ105=3,G105,0)</f>
        <v>0</v>
      </c>
      <c r="BD105" s="123">
        <f t="shared" ref="BD105:BD115" si="28">IF(AZ105=4,G105,0)</f>
        <v>0</v>
      </c>
      <c r="BE105" s="123">
        <f t="shared" ref="BE105:BE115" si="29">IF(AZ105=5,G105,0)</f>
        <v>0</v>
      </c>
      <c r="CZ105" s="123">
        <v>1.2099999999999999E-3</v>
      </c>
    </row>
    <row r="106" spans="1:104" ht="22.5" x14ac:dyDescent="0.2">
      <c r="A106" s="151">
        <v>58</v>
      </c>
      <c r="B106" s="152" t="s">
        <v>230</v>
      </c>
      <c r="C106" s="153" t="s">
        <v>231</v>
      </c>
      <c r="D106" s="154" t="s">
        <v>102</v>
      </c>
      <c r="E106" s="155">
        <v>5</v>
      </c>
      <c r="F106" s="155">
        <v>0</v>
      </c>
      <c r="G106" s="156">
        <f t="shared" si="24"/>
        <v>0</v>
      </c>
      <c r="O106" s="150">
        <v>2</v>
      </c>
      <c r="AA106" s="123">
        <v>12</v>
      </c>
      <c r="AB106" s="123">
        <v>0</v>
      </c>
      <c r="AC106" s="123">
        <v>58</v>
      </c>
      <c r="AZ106" s="123">
        <v>2</v>
      </c>
      <c r="BA106" s="123">
        <f t="shared" si="25"/>
        <v>0</v>
      </c>
      <c r="BB106" s="123">
        <f t="shared" si="26"/>
        <v>0</v>
      </c>
      <c r="BC106" s="123">
        <f t="shared" si="27"/>
        <v>0</v>
      </c>
      <c r="BD106" s="123">
        <f t="shared" si="28"/>
        <v>0</v>
      </c>
      <c r="BE106" s="123">
        <f t="shared" si="29"/>
        <v>0</v>
      </c>
      <c r="CZ106" s="123">
        <v>1.1000000000000001E-3</v>
      </c>
    </row>
    <row r="107" spans="1:104" ht="22.5" x14ac:dyDescent="0.2">
      <c r="A107" s="151">
        <v>59</v>
      </c>
      <c r="B107" s="152" t="s">
        <v>232</v>
      </c>
      <c r="C107" s="153" t="s">
        <v>233</v>
      </c>
      <c r="D107" s="154" t="s">
        <v>102</v>
      </c>
      <c r="E107" s="155">
        <v>11</v>
      </c>
      <c r="F107" s="155">
        <v>0</v>
      </c>
      <c r="G107" s="156">
        <f t="shared" si="24"/>
        <v>0</v>
      </c>
      <c r="O107" s="150">
        <v>2</v>
      </c>
      <c r="AA107" s="123">
        <v>12</v>
      </c>
      <c r="AB107" s="123">
        <v>0</v>
      </c>
      <c r="AC107" s="123">
        <v>59</v>
      </c>
      <c r="AZ107" s="123">
        <v>2</v>
      </c>
      <c r="BA107" s="123">
        <f t="shared" si="25"/>
        <v>0</v>
      </c>
      <c r="BB107" s="123">
        <f t="shared" si="26"/>
        <v>0</v>
      </c>
      <c r="BC107" s="123">
        <f t="shared" si="27"/>
        <v>0</v>
      </c>
      <c r="BD107" s="123">
        <f t="shared" si="28"/>
        <v>0</v>
      </c>
      <c r="BE107" s="123">
        <f t="shared" si="29"/>
        <v>0</v>
      </c>
      <c r="CZ107" s="123">
        <v>1.31E-3</v>
      </c>
    </row>
    <row r="108" spans="1:104" ht="22.5" x14ac:dyDescent="0.2">
      <c r="A108" s="151">
        <v>60</v>
      </c>
      <c r="B108" s="152" t="s">
        <v>234</v>
      </c>
      <c r="C108" s="153" t="s">
        <v>235</v>
      </c>
      <c r="D108" s="154" t="s">
        <v>102</v>
      </c>
      <c r="E108" s="155">
        <v>11</v>
      </c>
      <c r="F108" s="155">
        <v>0</v>
      </c>
      <c r="G108" s="156">
        <f t="shared" si="24"/>
        <v>0</v>
      </c>
      <c r="O108" s="150">
        <v>2</v>
      </c>
      <c r="AA108" s="123">
        <v>12</v>
      </c>
      <c r="AB108" s="123">
        <v>0</v>
      </c>
      <c r="AC108" s="123">
        <v>60</v>
      </c>
      <c r="AZ108" s="123">
        <v>2</v>
      </c>
      <c r="BA108" s="123">
        <f t="shared" si="25"/>
        <v>0</v>
      </c>
      <c r="BB108" s="123">
        <f t="shared" si="26"/>
        <v>0</v>
      </c>
      <c r="BC108" s="123">
        <f t="shared" si="27"/>
        <v>0</v>
      </c>
      <c r="BD108" s="123">
        <f t="shared" si="28"/>
        <v>0</v>
      </c>
      <c r="BE108" s="123">
        <f t="shared" si="29"/>
        <v>0</v>
      </c>
      <c r="CZ108" s="123">
        <v>3.5E-4</v>
      </c>
    </row>
    <row r="109" spans="1:104" x14ac:dyDescent="0.2">
      <c r="A109" s="151">
        <v>61</v>
      </c>
      <c r="B109" s="152" t="s">
        <v>236</v>
      </c>
      <c r="C109" s="153" t="s">
        <v>237</v>
      </c>
      <c r="D109" s="154" t="s">
        <v>102</v>
      </c>
      <c r="E109" s="155">
        <v>1</v>
      </c>
      <c r="F109" s="155">
        <v>0</v>
      </c>
      <c r="G109" s="156">
        <f t="shared" si="24"/>
        <v>0</v>
      </c>
      <c r="O109" s="150">
        <v>2</v>
      </c>
      <c r="AA109" s="123">
        <v>12</v>
      </c>
      <c r="AB109" s="123">
        <v>0</v>
      </c>
      <c r="AC109" s="123">
        <v>61</v>
      </c>
      <c r="AZ109" s="123">
        <v>2</v>
      </c>
      <c r="BA109" s="123">
        <f t="shared" si="25"/>
        <v>0</v>
      </c>
      <c r="BB109" s="123">
        <f t="shared" si="26"/>
        <v>0</v>
      </c>
      <c r="BC109" s="123">
        <f t="shared" si="27"/>
        <v>0</v>
      </c>
      <c r="BD109" s="123">
        <f t="shared" si="28"/>
        <v>0</v>
      </c>
      <c r="BE109" s="123">
        <f t="shared" si="29"/>
        <v>0</v>
      </c>
      <c r="CZ109" s="123">
        <v>7.1000000000000002E-4</v>
      </c>
    </row>
    <row r="110" spans="1:104" x14ac:dyDescent="0.2">
      <c r="A110" s="151">
        <v>62</v>
      </c>
      <c r="B110" s="152" t="s">
        <v>238</v>
      </c>
      <c r="C110" s="153" t="s">
        <v>239</v>
      </c>
      <c r="D110" s="154" t="s">
        <v>102</v>
      </c>
      <c r="E110" s="155">
        <v>4</v>
      </c>
      <c r="F110" s="155">
        <v>0</v>
      </c>
      <c r="G110" s="156">
        <f t="shared" si="24"/>
        <v>0</v>
      </c>
      <c r="O110" s="150">
        <v>2</v>
      </c>
      <c r="AA110" s="123">
        <v>12</v>
      </c>
      <c r="AB110" s="123">
        <v>0</v>
      </c>
      <c r="AC110" s="123">
        <v>62</v>
      </c>
      <c r="AZ110" s="123">
        <v>2</v>
      </c>
      <c r="BA110" s="123">
        <f t="shared" si="25"/>
        <v>0</v>
      </c>
      <c r="BB110" s="123">
        <f t="shared" si="26"/>
        <v>0</v>
      </c>
      <c r="BC110" s="123">
        <f t="shared" si="27"/>
        <v>0</v>
      </c>
      <c r="BD110" s="123">
        <f t="shared" si="28"/>
        <v>0</v>
      </c>
      <c r="BE110" s="123">
        <f t="shared" si="29"/>
        <v>0</v>
      </c>
      <c r="CZ110" s="123">
        <v>1.9E-3</v>
      </c>
    </row>
    <row r="111" spans="1:104" ht="22.5" x14ac:dyDescent="0.2">
      <c r="A111" s="151">
        <v>63</v>
      </c>
      <c r="B111" s="152" t="s">
        <v>240</v>
      </c>
      <c r="C111" s="153" t="s">
        <v>241</v>
      </c>
      <c r="D111" s="154" t="s">
        <v>102</v>
      </c>
      <c r="E111" s="155">
        <v>1</v>
      </c>
      <c r="F111" s="155">
        <v>0</v>
      </c>
      <c r="G111" s="156">
        <f t="shared" si="24"/>
        <v>0</v>
      </c>
      <c r="O111" s="150">
        <v>2</v>
      </c>
      <c r="AA111" s="123">
        <v>12</v>
      </c>
      <c r="AB111" s="123">
        <v>0</v>
      </c>
      <c r="AC111" s="123">
        <v>63</v>
      </c>
      <c r="AZ111" s="123">
        <v>2</v>
      </c>
      <c r="BA111" s="123">
        <f t="shared" si="25"/>
        <v>0</v>
      </c>
      <c r="BB111" s="123">
        <f t="shared" si="26"/>
        <v>0</v>
      </c>
      <c r="BC111" s="123">
        <f t="shared" si="27"/>
        <v>0</v>
      </c>
      <c r="BD111" s="123">
        <f t="shared" si="28"/>
        <v>0</v>
      </c>
      <c r="BE111" s="123">
        <f t="shared" si="29"/>
        <v>0</v>
      </c>
      <c r="CZ111" s="123">
        <v>2E-3</v>
      </c>
    </row>
    <row r="112" spans="1:104" ht="22.5" x14ac:dyDescent="0.2">
      <c r="A112" s="151">
        <v>64</v>
      </c>
      <c r="B112" s="152" t="s">
        <v>242</v>
      </c>
      <c r="C112" s="153" t="s">
        <v>243</v>
      </c>
      <c r="D112" s="154" t="s">
        <v>102</v>
      </c>
      <c r="E112" s="155">
        <v>1</v>
      </c>
      <c r="F112" s="155">
        <v>0</v>
      </c>
      <c r="G112" s="156">
        <f t="shared" si="24"/>
        <v>0</v>
      </c>
      <c r="O112" s="150">
        <v>2</v>
      </c>
      <c r="AA112" s="123">
        <v>12</v>
      </c>
      <c r="AB112" s="123">
        <v>0</v>
      </c>
      <c r="AC112" s="123">
        <v>64</v>
      </c>
      <c r="AZ112" s="123">
        <v>2</v>
      </c>
      <c r="BA112" s="123">
        <f t="shared" si="25"/>
        <v>0</v>
      </c>
      <c r="BB112" s="123">
        <f t="shared" si="26"/>
        <v>0</v>
      </c>
      <c r="BC112" s="123">
        <f t="shared" si="27"/>
        <v>0</v>
      </c>
      <c r="BD112" s="123">
        <f t="shared" si="28"/>
        <v>0</v>
      </c>
      <c r="BE112" s="123">
        <f t="shared" si="29"/>
        <v>0</v>
      </c>
      <c r="CZ112" s="123">
        <v>1.0999999999999999E-2</v>
      </c>
    </row>
    <row r="113" spans="1:104" x14ac:dyDescent="0.2">
      <c r="A113" s="151">
        <v>65</v>
      </c>
      <c r="B113" s="152" t="s">
        <v>244</v>
      </c>
      <c r="C113" s="153" t="s">
        <v>245</v>
      </c>
      <c r="D113" s="154" t="s">
        <v>102</v>
      </c>
      <c r="E113" s="155">
        <v>4</v>
      </c>
      <c r="F113" s="155">
        <v>0</v>
      </c>
      <c r="G113" s="156">
        <f t="shared" si="24"/>
        <v>0</v>
      </c>
      <c r="O113" s="150">
        <v>2</v>
      </c>
      <c r="AA113" s="123">
        <v>12</v>
      </c>
      <c r="AB113" s="123">
        <v>0</v>
      </c>
      <c r="AC113" s="123">
        <v>65</v>
      </c>
      <c r="AZ113" s="123">
        <v>2</v>
      </c>
      <c r="BA113" s="123">
        <f t="shared" si="25"/>
        <v>0</v>
      </c>
      <c r="BB113" s="123">
        <f t="shared" si="26"/>
        <v>0</v>
      </c>
      <c r="BC113" s="123">
        <f t="shared" si="27"/>
        <v>0</v>
      </c>
      <c r="BD113" s="123">
        <f t="shared" si="28"/>
        <v>0</v>
      </c>
      <c r="BE113" s="123">
        <f t="shared" si="29"/>
        <v>0</v>
      </c>
      <c r="CZ113" s="123">
        <v>1.2630000000000001E-2</v>
      </c>
    </row>
    <row r="114" spans="1:104" x14ac:dyDescent="0.2">
      <c r="A114" s="151">
        <v>66</v>
      </c>
      <c r="B114" s="152" t="s">
        <v>246</v>
      </c>
      <c r="C114" s="153" t="s">
        <v>247</v>
      </c>
      <c r="D114" s="154" t="s">
        <v>102</v>
      </c>
      <c r="E114" s="155">
        <v>1</v>
      </c>
      <c r="F114" s="155">
        <v>0</v>
      </c>
      <c r="G114" s="156">
        <f t="shared" si="24"/>
        <v>0</v>
      </c>
      <c r="O114" s="150">
        <v>2</v>
      </c>
      <c r="AA114" s="123">
        <v>12</v>
      </c>
      <c r="AB114" s="123">
        <v>0</v>
      </c>
      <c r="AC114" s="123">
        <v>66</v>
      </c>
      <c r="AZ114" s="123">
        <v>2</v>
      </c>
      <c r="BA114" s="123">
        <f t="shared" si="25"/>
        <v>0</v>
      </c>
      <c r="BB114" s="123">
        <f t="shared" si="26"/>
        <v>0</v>
      </c>
      <c r="BC114" s="123">
        <f t="shared" si="27"/>
        <v>0</v>
      </c>
      <c r="BD114" s="123">
        <f t="shared" si="28"/>
        <v>0</v>
      </c>
      <c r="BE114" s="123">
        <f t="shared" si="29"/>
        <v>0</v>
      </c>
      <c r="CZ114" s="123">
        <v>1.7999999999999999E-2</v>
      </c>
    </row>
    <row r="115" spans="1:104" x14ac:dyDescent="0.2">
      <c r="A115" s="151">
        <v>67</v>
      </c>
      <c r="B115" s="152" t="s">
        <v>248</v>
      </c>
      <c r="C115" s="153" t="s">
        <v>249</v>
      </c>
      <c r="D115" s="154" t="s">
        <v>93</v>
      </c>
      <c r="E115" s="155">
        <v>190.8</v>
      </c>
      <c r="F115" s="155">
        <v>0</v>
      </c>
      <c r="G115" s="156">
        <f t="shared" si="24"/>
        <v>0</v>
      </c>
      <c r="O115" s="150">
        <v>2</v>
      </c>
      <c r="AA115" s="123">
        <v>12</v>
      </c>
      <c r="AB115" s="123">
        <v>0</v>
      </c>
      <c r="AC115" s="123">
        <v>67</v>
      </c>
      <c r="AZ115" s="123">
        <v>2</v>
      </c>
      <c r="BA115" s="123">
        <f t="shared" si="25"/>
        <v>0</v>
      </c>
      <c r="BB115" s="123">
        <f t="shared" si="26"/>
        <v>0</v>
      </c>
      <c r="BC115" s="123">
        <f t="shared" si="27"/>
        <v>0</v>
      </c>
      <c r="BD115" s="123">
        <f t="shared" si="28"/>
        <v>0</v>
      </c>
      <c r="BE115" s="123">
        <f t="shared" si="29"/>
        <v>0</v>
      </c>
      <c r="CZ115" s="123">
        <v>0</v>
      </c>
    </row>
    <row r="116" spans="1:104" x14ac:dyDescent="0.2">
      <c r="A116" s="157"/>
      <c r="B116" s="158"/>
      <c r="C116" s="196" t="s">
        <v>250</v>
      </c>
      <c r="D116" s="197"/>
      <c r="E116" s="159">
        <v>106.8</v>
      </c>
      <c r="F116" s="160"/>
      <c r="G116" s="161"/>
      <c r="M116" s="162" t="s">
        <v>250</v>
      </c>
      <c r="O116" s="150"/>
    </row>
    <row r="117" spans="1:104" x14ac:dyDescent="0.2">
      <c r="A117" s="157"/>
      <c r="B117" s="158"/>
      <c r="C117" s="196" t="s">
        <v>251</v>
      </c>
      <c r="D117" s="197"/>
      <c r="E117" s="159">
        <v>30.4</v>
      </c>
      <c r="F117" s="160"/>
      <c r="G117" s="161"/>
      <c r="M117" s="162" t="s">
        <v>251</v>
      </c>
      <c r="O117" s="150"/>
    </row>
    <row r="118" spans="1:104" x14ac:dyDescent="0.2">
      <c r="A118" s="157"/>
      <c r="B118" s="158"/>
      <c r="C118" s="196" t="s">
        <v>252</v>
      </c>
      <c r="D118" s="197"/>
      <c r="E118" s="159">
        <v>3.4</v>
      </c>
      <c r="F118" s="160"/>
      <c r="G118" s="161"/>
      <c r="M118" s="162" t="s">
        <v>252</v>
      </c>
      <c r="O118" s="150"/>
    </row>
    <row r="119" spans="1:104" x14ac:dyDescent="0.2">
      <c r="A119" s="157"/>
      <c r="B119" s="158"/>
      <c r="C119" s="196" t="s">
        <v>253</v>
      </c>
      <c r="D119" s="197"/>
      <c r="E119" s="159">
        <v>39</v>
      </c>
      <c r="F119" s="160"/>
      <c r="G119" s="161"/>
      <c r="M119" s="162" t="s">
        <v>253</v>
      </c>
      <c r="O119" s="150"/>
    </row>
    <row r="120" spans="1:104" x14ac:dyDescent="0.2">
      <c r="A120" s="157"/>
      <c r="B120" s="158"/>
      <c r="C120" s="196" t="s">
        <v>254</v>
      </c>
      <c r="D120" s="197"/>
      <c r="E120" s="159">
        <v>11.2</v>
      </c>
      <c r="F120" s="160"/>
      <c r="G120" s="161"/>
      <c r="M120" s="162" t="s">
        <v>254</v>
      </c>
      <c r="O120" s="150"/>
    </row>
    <row r="121" spans="1:104" x14ac:dyDescent="0.2">
      <c r="A121" s="151">
        <v>68</v>
      </c>
      <c r="B121" s="152" t="s">
        <v>255</v>
      </c>
      <c r="C121" s="153" t="s">
        <v>256</v>
      </c>
      <c r="D121" s="154" t="s">
        <v>93</v>
      </c>
      <c r="E121" s="155">
        <v>90</v>
      </c>
      <c r="F121" s="155">
        <v>0</v>
      </c>
      <c r="G121" s="156">
        <f>E121*F121</f>
        <v>0</v>
      </c>
      <c r="O121" s="150">
        <v>2</v>
      </c>
      <c r="AA121" s="123">
        <v>12</v>
      </c>
      <c r="AB121" s="123">
        <v>0</v>
      </c>
      <c r="AC121" s="123">
        <v>68</v>
      </c>
      <c r="AZ121" s="123">
        <v>2</v>
      </c>
      <c r="BA121" s="123">
        <f>IF(AZ121=1,G121,0)</f>
        <v>0</v>
      </c>
      <c r="BB121" s="123">
        <f>IF(AZ121=2,G121,0)</f>
        <v>0</v>
      </c>
      <c r="BC121" s="123">
        <f>IF(AZ121=3,G121,0)</f>
        <v>0</v>
      </c>
      <c r="BD121" s="123">
        <f>IF(AZ121=4,G121,0)</f>
        <v>0</v>
      </c>
      <c r="BE121" s="123">
        <f>IF(AZ121=5,G121,0)</f>
        <v>0</v>
      </c>
      <c r="CZ121" s="123">
        <v>3.0699999999999998E-3</v>
      </c>
    </row>
    <row r="122" spans="1:104" x14ac:dyDescent="0.2">
      <c r="A122" s="151">
        <v>69</v>
      </c>
      <c r="B122" s="152" t="s">
        <v>257</v>
      </c>
      <c r="C122" s="153" t="s">
        <v>258</v>
      </c>
      <c r="D122" s="154" t="s">
        <v>93</v>
      </c>
      <c r="E122" s="155">
        <v>90</v>
      </c>
      <c r="F122" s="155">
        <v>0</v>
      </c>
      <c r="G122" s="156">
        <f>E122*F122</f>
        <v>0</v>
      </c>
      <c r="O122" s="150">
        <v>2</v>
      </c>
      <c r="AA122" s="123">
        <v>12</v>
      </c>
      <c r="AB122" s="123">
        <v>0</v>
      </c>
      <c r="AC122" s="123">
        <v>69</v>
      </c>
      <c r="AZ122" s="123">
        <v>2</v>
      </c>
      <c r="BA122" s="123">
        <f>IF(AZ122=1,G122,0)</f>
        <v>0</v>
      </c>
      <c r="BB122" s="123">
        <f>IF(AZ122=2,G122,0)</f>
        <v>0</v>
      </c>
      <c r="BC122" s="123">
        <f>IF(AZ122=3,G122,0)</f>
        <v>0</v>
      </c>
      <c r="BD122" s="123">
        <f>IF(AZ122=4,G122,0)</f>
        <v>0</v>
      </c>
      <c r="BE122" s="123">
        <f>IF(AZ122=5,G122,0)</f>
        <v>0</v>
      </c>
      <c r="CZ122" s="123">
        <v>3.5E-4</v>
      </c>
    </row>
    <row r="123" spans="1:104" x14ac:dyDescent="0.2">
      <c r="A123" s="151">
        <v>70</v>
      </c>
      <c r="B123" s="152" t="s">
        <v>259</v>
      </c>
      <c r="C123" s="153" t="s">
        <v>260</v>
      </c>
      <c r="D123" s="154" t="s">
        <v>93</v>
      </c>
      <c r="E123" s="155">
        <v>24.6</v>
      </c>
      <c r="F123" s="155">
        <v>0</v>
      </c>
      <c r="G123" s="156">
        <f>E123*F123</f>
        <v>0</v>
      </c>
      <c r="O123" s="150">
        <v>2</v>
      </c>
      <c r="AA123" s="123">
        <v>12</v>
      </c>
      <c r="AB123" s="123">
        <v>0</v>
      </c>
      <c r="AC123" s="123">
        <v>70</v>
      </c>
      <c r="AZ123" s="123">
        <v>2</v>
      </c>
      <c r="BA123" s="123">
        <f>IF(AZ123=1,G123,0)</f>
        <v>0</v>
      </c>
      <c r="BB123" s="123">
        <f>IF(AZ123=2,G123,0)</f>
        <v>0</v>
      </c>
      <c r="BC123" s="123">
        <f>IF(AZ123=3,G123,0)</f>
        <v>0</v>
      </c>
      <c r="BD123" s="123">
        <f>IF(AZ123=4,G123,0)</f>
        <v>0</v>
      </c>
      <c r="BE123" s="123">
        <f>IF(AZ123=5,G123,0)</f>
        <v>0</v>
      </c>
      <c r="CZ123" s="123">
        <v>2.5600000000000002E-3</v>
      </c>
    </row>
    <row r="124" spans="1:104" x14ac:dyDescent="0.2">
      <c r="A124" s="157"/>
      <c r="B124" s="158"/>
      <c r="C124" s="196" t="s">
        <v>261</v>
      </c>
      <c r="D124" s="197"/>
      <c r="E124" s="159">
        <v>24.6</v>
      </c>
      <c r="F124" s="160"/>
      <c r="G124" s="161"/>
      <c r="M124" s="162" t="s">
        <v>261</v>
      </c>
      <c r="O124" s="150"/>
    </row>
    <row r="125" spans="1:104" x14ac:dyDescent="0.2">
      <c r="A125" s="151">
        <v>71</v>
      </c>
      <c r="B125" s="152" t="s">
        <v>262</v>
      </c>
      <c r="C125" s="153" t="s">
        <v>263</v>
      </c>
      <c r="D125" s="154" t="s">
        <v>93</v>
      </c>
      <c r="E125" s="155">
        <v>24.6</v>
      </c>
      <c r="F125" s="155">
        <v>0</v>
      </c>
      <c r="G125" s="156">
        <f>E125*F125</f>
        <v>0</v>
      </c>
      <c r="O125" s="150">
        <v>2</v>
      </c>
      <c r="AA125" s="123">
        <v>12</v>
      </c>
      <c r="AB125" s="123">
        <v>0</v>
      </c>
      <c r="AC125" s="123">
        <v>71</v>
      </c>
      <c r="AZ125" s="123">
        <v>2</v>
      </c>
      <c r="BA125" s="123">
        <f>IF(AZ125=1,G125,0)</f>
        <v>0</v>
      </c>
      <c r="BB125" s="123">
        <f>IF(AZ125=2,G125,0)</f>
        <v>0</v>
      </c>
      <c r="BC125" s="123">
        <f>IF(AZ125=3,G125,0)</f>
        <v>0</v>
      </c>
      <c r="BD125" s="123">
        <f>IF(AZ125=4,G125,0)</f>
        <v>0</v>
      </c>
      <c r="BE125" s="123">
        <f>IF(AZ125=5,G125,0)</f>
        <v>0</v>
      </c>
      <c r="CZ125" s="123">
        <v>0</v>
      </c>
    </row>
    <row r="126" spans="1:104" x14ac:dyDescent="0.2">
      <c r="A126" s="151">
        <v>72</v>
      </c>
      <c r="B126" s="152" t="s">
        <v>264</v>
      </c>
      <c r="C126" s="153" t="s">
        <v>265</v>
      </c>
      <c r="D126" s="154" t="s">
        <v>93</v>
      </c>
      <c r="E126" s="155">
        <v>64.3</v>
      </c>
      <c r="F126" s="155">
        <v>0</v>
      </c>
      <c r="G126" s="156">
        <f>E126*F126</f>
        <v>0</v>
      </c>
      <c r="O126" s="150">
        <v>2</v>
      </c>
      <c r="AA126" s="123">
        <v>12</v>
      </c>
      <c r="AB126" s="123">
        <v>0</v>
      </c>
      <c r="AC126" s="123">
        <v>72</v>
      </c>
      <c r="AZ126" s="123">
        <v>2</v>
      </c>
      <c r="BA126" s="123">
        <f>IF(AZ126=1,G126,0)</f>
        <v>0</v>
      </c>
      <c r="BB126" s="123">
        <f>IF(AZ126=2,G126,0)</f>
        <v>0</v>
      </c>
      <c r="BC126" s="123">
        <f>IF(AZ126=3,G126,0)</f>
        <v>0</v>
      </c>
      <c r="BD126" s="123">
        <f>IF(AZ126=4,G126,0)</f>
        <v>0</v>
      </c>
      <c r="BE126" s="123">
        <f>IF(AZ126=5,G126,0)</f>
        <v>0</v>
      </c>
      <c r="CZ126" s="123">
        <v>2.5699999999999998E-3</v>
      </c>
    </row>
    <row r="127" spans="1:104" x14ac:dyDescent="0.2">
      <c r="A127" s="157"/>
      <c r="B127" s="158"/>
      <c r="C127" s="196" t="s">
        <v>266</v>
      </c>
      <c r="D127" s="197"/>
      <c r="E127" s="159">
        <v>35.6</v>
      </c>
      <c r="F127" s="160"/>
      <c r="G127" s="161"/>
      <c r="M127" s="162" t="s">
        <v>266</v>
      </c>
      <c r="O127" s="150"/>
    </row>
    <row r="128" spans="1:104" x14ac:dyDescent="0.2">
      <c r="A128" s="157"/>
      <c r="B128" s="158"/>
      <c r="C128" s="196" t="s">
        <v>267</v>
      </c>
      <c r="D128" s="197"/>
      <c r="E128" s="159">
        <v>1.7</v>
      </c>
      <c r="F128" s="160"/>
      <c r="G128" s="161"/>
      <c r="M128" s="162" t="s">
        <v>267</v>
      </c>
      <c r="O128" s="150"/>
    </row>
    <row r="129" spans="1:104" x14ac:dyDescent="0.2">
      <c r="A129" s="157"/>
      <c r="B129" s="158"/>
      <c r="C129" s="196" t="s">
        <v>268</v>
      </c>
      <c r="D129" s="197"/>
      <c r="E129" s="159">
        <v>7.6</v>
      </c>
      <c r="F129" s="160"/>
      <c r="G129" s="161"/>
      <c r="M129" s="162" t="s">
        <v>268</v>
      </c>
      <c r="O129" s="150"/>
    </row>
    <row r="130" spans="1:104" x14ac:dyDescent="0.2">
      <c r="A130" s="157"/>
      <c r="B130" s="158"/>
      <c r="C130" s="196" t="s">
        <v>269</v>
      </c>
      <c r="D130" s="197"/>
      <c r="E130" s="159">
        <v>19.399999999999999</v>
      </c>
      <c r="F130" s="160"/>
      <c r="G130" s="161"/>
      <c r="M130" s="162" t="s">
        <v>269</v>
      </c>
      <c r="O130" s="150"/>
    </row>
    <row r="131" spans="1:104" x14ac:dyDescent="0.2">
      <c r="A131" s="151">
        <v>73</v>
      </c>
      <c r="B131" s="152" t="s">
        <v>270</v>
      </c>
      <c r="C131" s="153" t="s">
        <v>271</v>
      </c>
      <c r="D131" s="154" t="s">
        <v>93</v>
      </c>
      <c r="E131" s="155">
        <v>64.3</v>
      </c>
      <c r="F131" s="155">
        <v>0</v>
      </c>
      <c r="G131" s="156">
        <f>E131*F131</f>
        <v>0</v>
      </c>
      <c r="O131" s="150">
        <v>2</v>
      </c>
      <c r="AA131" s="123">
        <v>12</v>
      </c>
      <c r="AB131" s="123">
        <v>0</v>
      </c>
      <c r="AC131" s="123">
        <v>73</v>
      </c>
      <c r="AZ131" s="123">
        <v>2</v>
      </c>
      <c r="BA131" s="123">
        <f>IF(AZ131=1,G131,0)</f>
        <v>0</v>
      </c>
      <c r="BB131" s="123">
        <f>IF(AZ131=2,G131,0)</f>
        <v>0</v>
      </c>
      <c r="BC131" s="123">
        <f>IF(AZ131=3,G131,0)</f>
        <v>0</v>
      </c>
      <c r="BD131" s="123">
        <f>IF(AZ131=4,G131,0)</f>
        <v>0</v>
      </c>
      <c r="BE131" s="123">
        <f>IF(AZ131=5,G131,0)</f>
        <v>0</v>
      </c>
      <c r="CZ131" s="123">
        <v>0</v>
      </c>
    </row>
    <row r="132" spans="1:104" x14ac:dyDescent="0.2">
      <c r="A132" s="151">
        <v>74</v>
      </c>
      <c r="B132" s="152" t="s">
        <v>272</v>
      </c>
      <c r="C132" s="153" t="s">
        <v>273</v>
      </c>
      <c r="D132" s="154" t="s">
        <v>72</v>
      </c>
      <c r="E132" s="155">
        <v>462</v>
      </c>
      <c r="F132" s="155">
        <v>0</v>
      </c>
      <c r="G132" s="156">
        <f>E132*F132</f>
        <v>0</v>
      </c>
      <c r="O132" s="150">
        <v>2</v>
      </c>
      <c r="AA132" s="123">
        <v>12</v>
      </c>
      <c r="AB132" s="123">
        <v>0</v>
      </c>
      <c r="AC132" s="123">
        <v>74</v>
      </c>
      <c r="AZ132" s="123">
        <v>2</v>
      </c>
      <c r="BA132" s="123">
        <f>IF(AZ132=1,G132,0)</f>
        <v>0</v>
      </c>
      <c r="BB132" s="123">
        <f>IF(AZ132=2,G132,0)</f>
        <v>0</v>
      </c>
      <c r="BC132" s="123">
        <f>IF(AZ132=3,G132,0)</f>
        <v>0</v>
      </c>
      <c r="BD132" s="123">
        <f>IF(AZ132=4,G132,0)</f>
        <v>0</v>
      </c>
      <c r="BE132" s="123">
        <f>IF(AZ132=5,G132,0)</f>
        <v>0</v>
      </c>
      <c r="CZ132" s="123">
        <v>8.1999999999999998E-4</v>
      </c>
    </row>
    <row r="133" spans="1:104" x14ac:dyDescent="0.2">
      <c r="A133" s="151">
        <v>75</v>
      </c>
      <c r="B133" s="152" t="s">
        <v>274</v>
      </c>
      <c r="C133" s="153" t="s">
        <v>275</v>
      </c>
      <c r="D133" s="154" t="s">
        <v>72</v>
      </c>
      <c r="E133" s="155">
        <v>462</v>
      </c>
      <c r="F133" s="155">
        <v>0</v>
      </c>
      <c r="G133" s="156">
        <f>E133*F133</f>
        <v>0</v>
      </c>
      <c r="O133" s="150">
        <v>2</v>
      </c>
      <c r="AA133" s="123">
        <v>12</v>
      </c>
      <c r="AB133" s="123">
        <v>0</v>
      </c>
      <c r="AC133" s="123">
        <v>75</v>
      </c>
      <c r="AZ133" s="123">
        <v>2</v>
      </c>
      <c r="BA133" s="123">
        <f>IF(AZ133=1,G133,0)</f>
        <v>0</v>
      </c>
      <c r="BB133" s="123">
        <f>IF(AZ133=2,G133,0)</f>
        <v>0</v>
      </c>
      <c r="BC133" s="123">
        <f>IF(AZ133=3,G133,0)</f>
        <v>0</v>
      </c>
      <c r="BD133" s="123">
        <f>IF(AZ133=4,G133,0)</f>
        <v>0</v>
      </c>
      <c r="BE133" s="123">
        <f>IF(AZ133=5,G133,0)</f>
        <v>0</v>
      </c>
      <c r="CZ133" s="123">
        <v>0</v>
      </c>
    </row>
    <row r="134" spans="1:104" x14ac:dyDescent="0.2">
      <c r="A134" s="151">
        <v>76</v>
      </c>
      <c r="B134" s="152" t="s">
        <v>276</v>
      </c>
      <c r="C134" s="153" t="s">
        <v>277</v>
      </c>
      <c r="D134" s="154" t="s">
        <v>72</v>
      </c>
      <c r="E134" s="155">
        <v>462</v>
      </c>
      <c r="F134" s="155">
        <v>0</v>
      </c>
      <c r="G134" s="156">
        <f>E134*F134</f>
        <v>0</v>
      </c>
      <c r="O134" s="150">
        <v>2</v>
      </c>
      <c r="AA134" s="123">
        <v>12</v>
      </c>
      <c r="AB134" s="123">
        <v>0</v>
      </c>
      <c r="AC134" s="123">
        <v>76</v>
      </c>
      <c r="AZ134" s="123">
        <v>2</v>
      </c>
      <c r="BA134" s="123">
        <f>IF(AZ134=1,G134,0)</f>
        <v>0</v>
      </c>
      <c r="BB134" s="123">
        <f>IF(AZ134=2,G134,0)</f>
        <v>0</v>
      </c>
      <c r="BC134" s="123">
        <f>IF(AZ134=3,G134,0)</f>
        <v>0</v>
      </c>
      <c r="BD134" s="123">
        <f>IF(AZ134=4,G134,0)</f>
        <v>0</v>
      </c>
      <c r="BE134" s="123">
        <f>IF(AZ134=5,G134,0)</f>
        <v>0</v>
      </c>
      <c r="CZ134" s="123">
        <v>0</v>
      </c>
    </row>
    <row r="135" spans="1:104" x14ac:dyDescent="0.2">
      <c r="A135" s="151">
        <v>77</v>
      </c>
      <c r="B135" s="152" t="s">
        <v>278</v>
      </c>
      <c r="C135" s="153" t="s">
        <v>279</v>
      </c>
      <c r="D135" s="154" t="s">
        <v>54</v>
      </c>
      <c r="E135" s="155">
        <v>5530.37</v>
      </c>
      <c r="F135" s="155">
        <v>0</v>
      </c>
      <c r="G135" s="156">
        <f>E135*F135</f>
        <v>0</v>
      </c>
      <c r="O135" s="150">
        <v>2</v>
      </c>
      <c r="AA135" s="123">
        <v>12</v>
      </c>
      <c r="AB135" s="123">
        <v>0</v>
      </c>
      <c r="AC135" s="123">
        <v>77</v>
      </c>
      <c r="AZ135" s="123">
        <v>2</v>
      </c>
      <c r="BA135" s="123">
        <f>IF(AZ135=1,G135,0)</f>
        <v>0</v>
      </c>
      <c r="BB135" s="123">
        <f>IF(AZ135=2,G135,0)</f>
        <v>0</v>
      </c>
      <c r="BC135" s="123">
        <f>IF(AZ135=3,G135,0)</f>
        <v>0</v>
      </c>
      <c r="BD135" s="123">
        <f>IF(AZ135=4,G135,0)</f>
        <v>0</v>
      </c>
      <c r="BE135" s="123">
        <f>IF(AZ135=5,G135,0)</f>
        <v>0</v>
      </c>
      <c r="CZ135" s="123">
        <v>0</v>
      </c>
    </row>
    <row r="136" spans="1:104" x14ac:dyDescent="0.2">
      <c r="A136" s="163"/>
      <c r="B136" s="164" t="s">
        <v>66</v>
      </c>
      <c r="C136" s="165" t="str">
        <f>CONCATENATE(B99," ",C99)</f>
        <v>765 Krytiny tvrdé</v>
      </c>
      <c r="D136" s="163"/>
      <c r="E136" s="166"/>
      <c r="F136" s="166"/>
      <c r="G136" s="167">
        <f>SUM(G99:G135)</f>
        <v>0</v>
      </c>
      <c r="O136" s="150">
        <v>4</v>
      </c>
      <c r="BA136" s="168">
        <f>SUM(BA99:BA135)</f>
        <v>0</v>
      </c>
      <c r="BB136" s="168">
        <f>SUM(BB99:BB135)</f>
        <v>0</v>
      </c>
      <c r="BC136" s="168">
        <f>SUM(BC99:BC135)</f>
        <v>0</v>
      </c>
      <c r="BD136" s="168">
        <f>SUM(BD99:BD135)</f>
        <v>0</v>
      </c>
      <c r="BE136" s="168">
        <f>SUM(BE99:BE135)</f>
        <v>0</v>
      </c>
    </row>
    <row r="137" spans="1:104" x14ac:dyDescent="0.2">
      <c r="A137" s="143" t="s">
        <v>65</v>
      </c>
      <c r="B137" s="144" t="s">
        <v>280</v>
      </c>
      <c r="C137" s="145" t="s">
        <v>281</v>
      </c>
      <c r="D137" s="146"/>
      <c r="E137" s="147"/>
      <c r="F137" s="147"/>
      <c r="G137" s="148"/>
      <c r="H137" s="149"/>
      <c r="I137" s="149"/>
      <c r="O137" s="150">
        <v>1</v>
      </c>
    </row>
    <row r="138" spans="1:104" ht="22.5" x14ac:dyDescent="0.2">
      <c r="A138" s="151">
        <v>78</v>
      </c>
      <c r="B138" s="152" t="s">
        <v>282</v>
      </c>
      <c r="C138" s="153" t="s">
        <v>283</v>
      </c>
      <c r="D138" s="154" t="s">
        <v>102</v>
      </c>
      <c r="E138" s="155">
        <v>5</v>
      </c>
      <c r="F138" s="155">
        <v>0</v>
      </c>
      <c r="G138" s="156">
        <f>E138*F138</f>
        <v>0</v>
      </c>
      <c r="O138" s="150">
        <v>2</v>
      </c>
      <c r="AA138" s="123">
        <v>12</v>
      </c>
      <c r="AB138" s="123">
        <v>0</v>
      </c>
      <c r="AC138" s="123">
        <v>78</v>
      </c>
      <c r="AZ138" s="123">
        <v>2</v>
      </c>
      <c r="BA138" s="123">
        <f>IF(AZ138=1,G138,0)</f>
        <v>0</v>
      </c>
      <c r="BB138" s="123">
        <f>IF(AZ138=2,G138,0)</f>
        <v>0</v>
      </c>
      <c r="BC138" s="123">
        <f>IF(AZ138=3,G138,0)</f>
        <v>0</v>
      </c>
      <c r="BD138" s="123">
        <f>IF(AZ138=4,G138,0)</f>
        <v>0</v>
      </c>
      <c r="BE138" s="123">
        <f>IF(AZ138=5,G138,0)</f>
        <v>0</v>
      </c>
      <c r="CZ138" s="123">
        <v>1.4999999999999999E-2</v>
      </c>
    </row>
    <row r="139" spans="1:104" x14ac:dyDescent="0.2">
      <c r="A139" s="151">
        <v>79</v>
      </c>
      <c r="B139" s="152" t="s">
        <v>284</v>
      </c>
      <c r="C139" s="153" t="s">
        <v>285</v>
      </c>
      <c r="D139" s="154" t="s">
        <v>115</v>
      </c>
      <c r="E139" s="155">
        <v>7.4999999999999997E-2</v>
      </c>
      <c r="F139" s="155">
        <v>0</v>
      </c>
      <c r="G139" s="156">
        <f>E139*F139</f>
        <v>0</v>
      </c>
      <c r="O139" s="150">
        <v>2</v>
      </c>
      <c r="AA139" s="123">
        <v>12</v>
      </c>
      <c r="AB139" s="123">
        <v>0</v>
      </c>
      <c r="AC139" s="123">
        <v>79</v>
      </c>
      <c r="AZ139" s="123">
        <v>2</v>
      </c>
      <c r="BA139" s="123">
        <f>IF(AZ139=1,G139,0)</f>
        <v>0</v>
      </c>
      <c r="BB139" s="123">
        <f>IF(AZ139=2,G139,0)</f>
        <v>0</v>
      </c>
      <c r="BC139" s="123">
        <f>IF(AZ139=3,G139,0)</f>
        <v>0</v>
      </c>
      <c r="BD139" s="123">
        <f>IF(AZ139=4,G139,0)</f>
        <v>0</v>
      </c>
      <c r="BE139" s="123">
        <f>IF(AZ139=5,G139,0)</f>
        <v>0</v>
      </c>
      <c r="CZ139" s="123">
        <v>0</v>
      </c>
    </row>
    <row r="140" spans="1:104" x14ac:dyDescent="0.2">
      <c r="A140" s="163"/>
      <c r="B140" s="164" t="s">
        <v>66</v>
      </c>
      <c r="C140" s="165" t="str">
        <f>CONCATENATE(B137," ",C137)</f>
        <v>766 Konstrukce truhlářské</v>
      </c>
      <c r="D140" s="163"/>
      <c r="E140" s="166"/>
      <c r="F140" s="166"/>
      <c r="G140" s="167">
        <f>SUM(G137:G139)</f>
        <v>0</v>
      </c>
      <c r="O140" s="150">
        <v>4</v>
      </c>
      <c r="BA140" s="168">
        <f>SUM(BA137:BA139)</f>
        <v>0</v>
      </c>
      <c r="BB140" s="168">
        <f>SUM(BB137:BB139)</f>
        <v>0</v>
      </c>
      <c r="BC140" s="168">
        <f>SUM(BC137:BC139)</f>
        <v>0</v>
      </c>
      <c r="BD140" s="168">
        <f>SUM(BD137:BD139)</f>
        <v>0</v>
      </c>
      <c r="BE140" s="168">
        <f>SUM(BE137:BE139)</f>
        <v>0</v>
      </c>
    </row>
    <row r="141" spans="1:104" x14ac:dyDescent="0.2">
      <c r="A141" s="143" t="s">
        <v>65</v>
      </c>
      <c r="B141" s="144" t="s">
        <v>286</v>
      </c>
      <c r="C141" s="145" t="s">
        <v>287</v>
      </c>
      <c r="D141" s="146"/>
      <c r="E141" s="147"/>
      <c r="F141" s="147"/>
      <c r="G141" s="148"/>
      <c r="H141" s="149"/>
      <c r="I141" s="149"/>
      <c r="O141" s="150">
        <v>1</v>
      </c>
    </row>
    <row r="142" spans="1:104" ht="22.5" x14ac:dyDescent="0.2">
      <c r="A142" s="151">
        <v>80</v>
      </c>
      <c r="B142" s="152" t="s">
        <v>288</v>
      </c>
      <c r="C142" s="153" t="s">
        <v>289</v>
      </c>
      <c r="D142" s="154" t="s">
        <v>102</v>
      </c>
      <c r="E142" s="155">
        <v>1</v>
      </c>
      <c r="F142" s="155">
        <v>0</v>
      </c>
      <c r="G142" s="156">
        <f>E142*F142</f>
        <v>0</v>
      </c>
      <c r="O142" s="150">
        <v>2</v>
      </c>
      <c r="AA142" s="123">
        <v>12</v>
      </c>
      <c r="AB142" s="123">
        <v>0</v>
      </c>
      <c r="AC142" s="123">
        <v>80</v>
      </c>
      <c r="AZ142" s="123">
        <v>2</v>
      </c>
      <c r="BA142" s="123">
        <f>IF(AZ142=1,G142,0)</f>
        <v>0</v>
      </c>
      <c r="BB142" s="123">
        <f>IF(AZ142=2,G142,0)</f>
        <v>0</v>
      </c>
      <c r="BC142" s="123">
        <f>IF(AZ142=3,G142,0)</f>
        <v>0</v>
      </c>
      <c r="BD142" s="123">
        <f>IF(AZ142=4,G142,0)</f>
        <v>0</v>
      </c>
      <c r="BE142" s="123">
        <f>IF(AZ142=5,G142,0)</f>
        <v>0</v>
      </c>
      <c r="CZ142" s="123">
        <v>1.2E-2</v>
      </c>
    </row>
    <row r="143" spans="1:104" x14ac:dyDescent="0.2">
      <c r="A143" s="151">
        <v>81</v>
      </c>
      <c r="B143" s="152" t="s">
        <v>290</v>
      </c>
      <c r="C143" s="153" t="s">
        <v>291</v>
      </c>
      <c r="D143" s="154" t="s">
        <v>54</v>
      </c>
      <c r="E143" s="155">
        <v>30</v>
      </c>
      <c r="F143" s="155">
        <v>0</v>
      </c>
      <c r="G143" s="156">
        <f>E143*F143</f>
        <v>0</v>
      </c>
      <c r="O143" s="150">
        <v>2</v>
      </c>
      <c r="AA143" s="123">
        <v>12</v>
      </c>
      <c r="AB143" s="123">
        <v>0</v>
      </c>
      <c r="AC143" s="123">
        <v>81</v>
      </c>
      <c r="AZ143" s="123">
        <v>2</v>
      </c>
      <c r="BA143" s="123">
        <f>IF(AZ143=1,G143,0)</f>
        <v>0</v>
      </c>
      <c r="BB143" s="123">
        <f>IF(AZ143=2,G143,0)</f>
        <v>0</v>
      </c>
      <c r="BC143" s="123">
        <f>IF(AZ143=3,G143,0)</f>
        <v>0</v>
      </c>
      <c r="BD143" s="123">
        <f>IF(AZ143=4,G143,0)</f>
        <v>0</v>
      </c>
      <c r="BE143" s="123">
        <f>IF(AZ143=5,G143,0)</f>
        <v>0</v>
      </c>
      <c r="CZ143" s="123">
        <v>0</v>
      </c>
    </row>
    <row r="144" spans="1:104" x14ac:dyDescent="0.2">
      <c r="A144" s="163"/>
      <c r="B144" s="164" t="s">
        <v>66</v>
      </c>
      <c r="C144" s="165" t="str">
        <f>CONCATENATE(B141," ",C141)</f>
        <v>767 Konstrukce zámečnické</v>
      </c>
      <c r="D144" s="163"/>
      <c r="E144" s="166"/>
      <c r="F144" s="166"/>
      <c r="G144" s="167">
        <f>SUM(G141:G143)</f>
        <v>0</v>
      </c>
      <c r="O144" s="150">
        <v>4</v>
      </c>
      <c r="BA144" s="168">
        <f>SUM(BA141:BA143)</f>
        <v>0</v>
      </c>
      <c r="BB144" s="168">
        <f>SUM(BB141:BB143)</f>
        <v>0</v>
      </c>
      <c r="BC144" s="168">
        <f>SUM(BC141:BC143)</f>
        <v>0</v>
      </c>
      <c r="BD144" s="168">
        <f>SUM(BD141:BD143)</f>
        <v>0</v>
      </c>
      <c r="BE144" s="168">
        <f>SUM(BE141:BE143)</f>
        <v>0</v>
      </c>
    </row>
    <row r="145" spans="1:104" x14ac:dyDescent="0.2">
      <c r="A145" s="143" t="s">
        <v>65</v>
      </c>
      <c r="B145" s="144" t="s">
        <v>292</v>
      </c>
      <c r="C145" s="145" t="s">
        <v>293</v>
      </c>
      <c r="D145" s="146"/>
      <c r="E145" s="147"/>
      <c r="F145" s="147"/>
      <c r="G145" s="148"/>
      <c r="H145" s="149"/>
      <c r="I145" s="149"/>
      <c r="O145" s="150">
        <v>1</v>
      </c>
    </row>
    <row r="146" spans="1:104" x14ac:dyDescent="0.2">
      <c r="A146" s="151">
        <v>82</v>
      </c>
      <c r="B146" s="152" t="s">
        <v>294</v>
      </c>
      <c r="C146" s="153" t="s">
        <v>295</v>
      </c>
      <c r="D146" s="154" t="s">
        <v>72</v>
      </c>
      <c r="E146" s="155">
        <v>1155</v>
      </c>
      <c r="F146" s="155">
        <v>0</v>
      </c>
      <c r="G146" s="156">
        <f>E146*F146</f>
        <v>0</v>
      </c>
      <c r="O146" s="150">
        <v>2</v>
      </c>
      <c r="AA146" s="123">
        <v>12</v>
      </c>
      <c r="AB146" s="123">
        <v>0</v>
      </c>
      <c r="AC146" s="123">
        <v>82</v>
      </c>
      <c r="AZ146" s="123">
        <v>2</v>
      </c>
      <c r="BA146" s="123">
        <f>IF(AZ146=1,G146,0)</f>
        <v>0</v>
      </c>
      <c r="BB146" s="123">
        <f>IF(AZ146=2,G146,0)</f>
        <v>0</v>
      </c>
      <c r="BC146" s="123">
        <f>IF(AZ146=3,G146,0)</f>
        <v>0</v>
      </c>
      <c r="BD146" s="123">
        <f>IF(AZ146=4,G146,0)</f>
        <v>0</v>
      </c>
      <c r="BE146" s="123">
        <f>IF(AZ146=5,G146,0)</f>
        <v>0</v>
      </c>
      <c r="CZ146" s="123">
        <v>1.4999999999999999E-4</v>
      </c>
    </row>
    <row r="147" spans="1:104" x14ac:dyDescent="0.2">
      <c r="A147" s="157"/>
      <c r="B147" s="158"/>
      <c r="C147" s="196" t="s">
        <v>296</v>
      </c>
      <c r="D147" s="197"/>
      <c r="E147" s="159">
        <v>1155</v>
      </c>
      <c r="F147" s="160"/>
      <c r="G147" s="161"/>
      <c r="M147" s="162" t="s">
        <v>296</v>
      </c>
      <c r="O147" s="150"/>
    </row>
    <row r="148" spans="1:104" x14ac:dyDescent="0.2">
      <c r="A148" s="163"/>
      <c r="B148" s="164" t="s">
        <v>66</v>
      </c>
      <c r="C148" s="165" t="str">
        <f>CONCATENATE(B145," ",C145)</f>
        <v>783 Nátěry</v>
      </c>
      <c r="D148" s="163"/>
      <c r="E148" s="166"/>
      <c r="F148" s="166"/>
      <c r="G148" s="167">
        <f>SUM(G145:G147)</f>
        <v>0</v>
      </c>
      <c r="O148" s="150">
        <v>4</v>
      </c>
      <c r="BA148" s="168">
        <f>SUM(BA145:BA147)</f>
        <v>0</v>
      </c>
      <c r="BB148" s="168">
        <f>SUM(BB145:BB147)</f>
        <v>0</v>
      </c>
      <c r="BC148" s="168">
        <f>SUM(BC145:BC147)</f>
        <v>0</v>
      </c>
      <c r="BD148" s="168">
        <f>SUM(BD145:BD147)</f>
        <v>0</v>
      </c>
      <c r="BE148" s="168">
        <f>SUM(BE145:BE147)</f>
        <v>0</v>
      </c>
    </row>
    <row r="149" spans="1:104" x14ac:dyDescent="0.2">
      <c r="A149" s="143" t="s">
        <v>65</v>
      </c>
      <c r="B149" s="144" t="s">
        <v>297</v>
      </c>
      <c r="C149" s="145" t="s">
        <v>298</v>
      </c>
      <c r="D149" s="146"/>
      <c r="E149" s="147"/>
      <c r="F149" s="147"/>
      <c r="G149" s="148"/>
      <c r="H149" s="149"/>
      <c r="I149" s="149"/>
      <c r="O149" s="150">
        <v>1</v>
      </c>
    </row>
    <row r="150" spans="1:104" ht="22.5" x14ac:dyDescent="0.2">
      <c r="A150" s="151">
        <v>83</v>
      </c>
      <c r="B150" s="152" t="s">
        <v>299</v>
      </c>
      <c r="C150" s="153" t="s">
        <v>300</v>
      </c>
      <c r="D150" s="154" t="s">
        <v>301</v>
      </c>
      <c r="E150" s="155">
        <v>1</v>
      </c>
      <c r="F150" s="155">
        <v>0</v>
      </c>
      <c r="G150" s="156">
        <f>E150*F150</f>
        <v>0</v>
      </c>
      <c r="O150" s="150">
        <v>2</v>
      </c>
      <c r="AA150" s="123">
        <v>12</v>
      </c>
      <c r="AB150" s="123">
        <v>0</v>
      </c>
      <c r="AC150" s="123">
        <v>83</v>
      </c>
      <c r="AZ150" s="123">
        <v>4</v>
      </c>
      <c r="BA150" s="123">
        <f>IF(AZ150=1,G150,0)</f>
        <v>0</v>
      </c>
      <c r="BB150" s="123">
        <f>IF(AZ150=2,G150,0)</f>
        <v>0</v>
      </c>
      <c r="BC150" s="123">
        <f>IF(AZ150=3,G150,0)</f>
        <v>0</v>
      </c>
      <c r="BD150" s="123">
        <f>IF(AZ150=4,G150,0)</f>
        <v>0</v>
      </c>
      <c r="BE150" s="123">
        <f>IF(AZ150=5,G150,0)</f>
        <v>0</v>
      </c>
      <c r="CZ150" s="123">
        <v>0</v>
      </c>
    </row>
    <row r="151" spans="1:104" x14ac:dyDescent="0.2">
      <c r="A151" s="163"/>
      <c r="B151" s="164" t="s">
        <v>66</v>
      </c>
      <c r="C151" s="165" t="str">
        <f>CONCATENATE(B149," ",C149)</f>
        <v>M21 Elektromontáže</v>
      </c>
      <c r="D151" s="163"/>
      <c r="E151" s="166"/>
      <c r="F151" s="166"/>
      <c r="G151" s="167">
        <f>SUM(G149:G150)</f>
        <v>0</v>
      </c>
      <c r="O151" s="150">
        <v>4</v>
      </c>
      <c r="BA151" s="168">
        <f>SUM(BA149:BA150)</f>
        <v>0</v>
      </c>
      <c r="BB151" s="168">
        <f>SUM(BB149:BB150)</f>
        <v>0</v>
      </c>
      <c r="BC151" s="168">
        <f>SUM(BC149:BC150)</f>
        <v>0</v>
      </c>
      <c r="BD151" s="168">
        <f>SUM(BD149:BD150)</f>
        <v>0</v>
      </c>
      <c r="BE151" s="168">
        <f>SUM(BE149:BE150)</f>
        <v>0</v>
      </c>
    </row>
    <row r="152" spans="1:104" x14ac:dyDescent="0.2">
      <c r="A152" s="124"/>
      <c r="B152" s="124"/>
      <c r="C152" s="124"/>
      <c r="D152" s="124"/>
      <c r="E152" s="124"/>
      <c r="F152" s="124"/>
      <c r="G152" s="124"/>
    </row>
    <row r="153" spans="1:104" x14ac:dyDescent="0.2">
      <c r="E153" s="123"/>
    </row>
    <row r="154" spans="1:104" x14ac:dyDescent="0.2">
      <c r="E154" s="123"/>
    </row>
    <row r="155" spans="1:104" x14ac:dyDescent="0.2">
      <c r="E155" s="123"/>
    </row>
    <row r="156" spans="1:104" x14ac:dyDescent="0.2">
      <c r="E156" s="123"/>
    </row>
    <row r="157" spans="1:104" x14ac:dyDescent="0.2">
      <c r="E157" s="123"/>
    </row>
    <row r="158" spans="1:104" x14ac:dyDescent="0.2">
      <c r="E158" s="123"/>
    </row>
    <row r="159" spans="1:104" x14ac:dyDescent="0.2">
      <c r="E159" s="123"/>
    </row>
    <row r="160" spans="1:104" x14ac:dyDescent="0.2">
      <c r="E160" s="123"/>
    </row>
    <row r="161" spans="1:7" x14ac:dyDescent="0.2">
      <c r="E161" s="123"/>
    </row>
    <row r="162" spans="1:7" x14ac:dyDescent="0.2">
      <c r="E162" s="123"/>
    </row>
    <row r="163" spans="1:7" x14ac:dyDescent="0.2">
      <c r="E163" s="123"/>
    </row>
    <row r="164" spans="1:7" x14ac:dyDescent="0.2">
      <c r="E164" s="123"/>
    </row>
    <row r="165" spans="1:7" x14ac:dyDescent="0.2">
      <c r="E165" s="123"/>
    </row>
    <row r="166" spans="1:7" x14ac:dyDescent="0.2">
      <c r="E166" s="123"/>
    </row>
    <row r="167" spans="1:7" x14ac:dyDescent="0.2">
      <c r="E167" s="123"/>
    </row>
    <row r="168" spans="1:7" x14ac:dyDescent="0.2">
      <c r="E168" s="123"/>
    </row>
    <row r="169" spans="1:7" x14ac:dyDescent="0.2">
      <c r="E169" s="123"/>
    </row>
    <row r="170" spans="1:7" x14ac:dyDescent="0.2">
      <c r="E170" s="123"/>
    </row>
    <row r="171" spans="1:7" x14ac:dyDescent="0.2">
      <c r="E171" s="123"/>
    </row>
    <row r="172" spans="1:7" x14ac:dyDescent="0.2">
      <c r="E172" s="123"/>
    </row>
    <row r="173" spans="1:7" x14ac:dyDescent="0.2">
      <c r="E173" s="123"/>
    </row>
    <row r="174" spans="1:7" x14ac:dyDescent="0.2">
      <c r="E174" s="123"/>
    </row>
    <row r="175" spans="1:7" x14ac:dyDescent="0.2">
      <c r="A175" s="169"/>
      <c r="B175" s="169"/>
      <c r="C175" s="169"/>
      <c r="D175" s="169"/>
      <c r="E175" s="169"/>
      <c r="F175" s="169"/>
      <c r="G175" s="169"/>
    </row>
    <row r="176" spans="1:7" x14ac:dyDescent="0.2">
      <c r="A176" s="169"/>
      <c r="B176" s="169"/>
      <c r="C176" s="169"/>
      <c r="D176" s="169"/>
      <c r="E176" s="169"/>
      <c r="F176" s="169"/>
      <c r="G176" s="169"/>
    </row>
    <row r="177" spans="1:7" x14ac:dyDescent="0.2">
      <c r="A177" s="169"/>
      <c r="B177" s="169"/>
      <c r="C177" s="169"/>
      <c r="D177" s="169"/>
      <c r="E177" s="169"/>
      <c r="F177" s="169"/>
      <c r="G177" s="169"/>
    </row>
    <row r="178" spans="1:7" x14ac:dyDescent="0.2">
      <c r="A178" s="169"/>
      <c r="B178" s="169"/>
      <c r="C178" s="169"/>
      <c r="D178" s="169"/>
      <c r="E178" s="169"/>
      <c r="F178" s="169"/>
      <c r="G178" s="169"/>
    </row>
    <row r="179" spans="1:7" x14ac:dyDescent="0.2">
      <c r="E179" s="123"/>
    </row>
    <row r="180" spans="1:7" x14ac:dyDescent="0.2">
      <c r="E180" s="123"/>
    </row>
    <row r="181" spans="1:7" x14ac:dyDescent="0.2">
      <c r="E181" s="123"/>
    </row>
    <row r="182" spans="1:7" x14ac:dyDescent="0.2">
      <c r="E182" s="123"/>
    </row>
    <row r="183" spans="1:7" x14ac:dyDescent="0.2">
      <c r="E183" s="123"/>
    </row>
    <row r="184" spans="1:7" x14ac:dyDescent="0.2">
      <c r="E184" s="123"/>
    </row>
    <row r="185" spans="1:7" x14ac:dyDescent="0.2">
      <c r="E185" s="123"/>
    </row>
    <row r="186" spans="1:7" x14ac:dyDescent="0.2">
      <c r="E186" s="123"/>
    </row>
    <row r="187" spans="1:7" x14ac:dyDescent="0.2">
      <c r="E187" s="123"/>
    </row>
    <row r="188" spans="1:7" x14ac:dyDescent="0.2">
      <c r="E188" s="123"/>
    </row>
    <row r="189" spans="1:7" x14ac:dyDescent="0.2">
      <c r="E189" s="123"/>
    </row>
    <row r="190" spans="1:7" x14ac:dyDescent="0.2">
      <c r="E190" s="123"/>
    </row>
    <row r="191" spans="1:7" x14ac:dyDescent="0.2">
      <c r="E191" s="123"/>
    </row>
    <row r="192" spans="1:7" x14ac:dyDescent="0.2">
      <c r="E192" s="123"/>
    </row>
    <row r="193" spans="5:5" x14ac:dyDescent="0.2">
      <c r="E193" s="123"/>
    </row>
    <row r="194" spans="5:5" x14ac:dyDescent="0.2">
      <c r="E194" s="123"/>
    </row>
    <row r="195" spans="5:5" x14ac:dyDescent="0.2">
      <c r="E195" s="123"/>
    </row>
    <row r="196" spans="5:5" x14ac:dyDescent="0.2">
      <c r="E196" s="123"/>
    </row>
    <row r="197" spans="5:5" x14ac:dyDescent="0.2">
      <c r="E197" s="123"/>
    </row>
    <row r="198" spans="5:5" x14ac:dyDescent="0.2">
      <c r="E198" s="123"/>
    </row>
    <row r="199" spans="5:5" x14ac:dyDescent="0.2">
      <c r="E199" s="123"/>
    </row>
    <row r="200" spans="5:5" x14ac:dyDescent="0.2">
      <c r="E200" s="123"/>
    </row>
    <row r="201" spans="5:5" x14ac:dyDescent="0.2">
      <c r="E201" s="123"/>
    </row>
    <row r="202" spans="5:5" x14ac:dyDescent="0.2">
      <c r="E202" s="123"/>
    </row>
    <row r="203" spans="5:5" x14ac:dyDescent="0.2">
      <c r="E203" s="123"/>
    </row>
    <row r="204" spans="5:5" x14ac:dyDescent="0.2">
      <c r="E204" s="123"/>
    </row>
    <row r="205" spans="5:5" x14ac:dyDescent="0.2">
      <c r="E205" s="123"/>
    </row>
    <row r="206" spans="5:5" x14ac:dyDescent="0.2">
      <c r="E206" s="123"/>
    </row>
    <row r="207" spans="5:5" x14ac:dyDescent="0.2">
      <c r="E207" s="123"/>
    </row>
    <row r="208" spans="5:5" x14ac:dyDescent="0.2">
      <c r="E208" s="123"/>
    </row>
    <row r="209" spans="1:7" x14ac:dyDescent="0.2">
      <c r="E209" s="123"/>
    </row>
    <row r="210" spans="1:7" x14ac:dyDescent="0.2">
      <c r="A210" s="170"/>
      <c r="B210" s="170"/>
    </row>
    <row r="211" spans="1:7" x14ac:dyDescent="0.2">
      <c r="A211" s="169"/>
      <c r="B211" s="169"/>
      <c r="C211" s="172"/>
      <c r="D211" s="172"/>
      <c r="E211" s="173"/>
      <c r="F211" s="172"/>
      <c r="G211" s="174"/>
    </row>
    <row r="212" spans="1:7" x14ac:dyDescent="0.2">
      <c r="A212" s="175"/>
      <c r="B212" s="175"/>
      <c r="C212" s="169"/>
      <c r="D212" s="169"/>
      <c r="E212" s="176"/>
      <c r="F212" s="169"/>
      <c r="G212" s="169"/>
    </row>
    <row r="213" spans="1:7" x14ac:dyDescent="0.2">
      <c r="A213" s="169"/>
      <c r="B213" s="169"/>
      <c r="C213" s="169"/>
      <c r="D213" s="169"/>
      <c r="E213" s="176"/>
      <c r="F213" s="169"/>
      <c r="G213" s="169"/>
    </row>
    <row r="214" spans="1:7" x14ac:dyDescent="0.2">
      <c r="A214" s="169"/>
      <c r="B214" s="169"/>
      <c r="C214" s="169"/>
      <c r="D214" s="169"/>
      <c r="E214" s="176"/>
      <c r="F214" s="169"/>
      <c r="G214" s="169"/>
    </row>
    <row r="215" spans="1:7" x14ac:dyDescent="0.2">
      <c r="A215" s="169"/>
      <c r="B215" s="169"/>
      <c r="C215" s="169"/>
      <c r="D215" s="169"/>
      <c r="E215" s="176"/>
      <c r="F215" s="169"/>
      <c r="G215" s="169"/>
    </row>
    <row r="216" spans="1:7" x14ac:dyDescent="0.2">
      <c r="A216" s="169"/>
      <c r="B216" s="169"/>
      <c r="C216" s="169"/>
      <c r="D216" s="169"/>
      <c r="E216" s="176"/>
      <c r="F216" s="169"/>
      <c r="G216" s="169"/>
    </row>
    <row r="217" spans="1:7" x14ac:dyDescent="0.2">
      <c r="A217" s="169"/>
      <c r="B217" s="169"/>
      <c r="C217" s="169"/>
      <c r="D217" s="169"/>
      <c r="E217" s="176"/>
      <c r="F217" s="169"/>
      <c r="G217" s="169"/>
    </row>
    <row r="218" spans="1:7" x14ac:dyDescent="0.2">
      <c r="A218" s="169"/>
      <c r="B218" s="169"/>
      <c r="C218" s="169"/>
      <c r="D218" s="169"/>
      <c r="E218" s="176"/>
      <c r="F218" s="169"/>
      <c r="G218" s="169"/>
    </row>
    <row r="219" spans="1:7" x14ac:dyDescent="0.2">
      <c r="A219" s="169"/>
      <c r="B219" s="169"/>
      <c r="C219" s="169"/>
      <c r="D219" s="169"/>
      <c r="E219" s="176"/>
      <c r="F219" s="169"/>
      <c r="G219" s="169"/>
    </row>
    <row r="220" spans="1:7" x14ac:dyDescent="0.2">
      <c r="A220" s="169"/>
      <c r="B220" s="169"/>
      <c r="C220" s="169"/>
      <c r="D220" s="169"/>
      <c r="E220" s="176"/>
      <c r="F220" s="169"/>
      <c r="G220" s="169"/>
    </row>
    <row r="221" spans="1:7" x14ac:dyDescent="0.2">
      <c r="A221" s="169"/>
      <c r="B221" s="169"/>
      <c r="C221" s="169"/>
      <c r="D221" s="169"/>
      <c r="E221" s="176"/>
      <c r="F221" s="169"/>
      <c r="G221" s="169"/>
    </row>
    <row r="222" spans="1:7" x14ac:dyDescent="0.2">
      <c r="A222" s="169"/>
      <c r="B222" s="169"/>
      <c r="C222" s="169"/>
      <c r="D222" s="169"/>
      <c r="E222" s="176"/>
      <c r="F222" s="169"/>
      <c r="G222" s="169"/>
    </row>
    <row r="223" spans="1:7" x14ac:dyDescent="0.2">
      <c r="A223" s="169"/>
      <c r="B223" s="169"/>
      <c r="C223" s="169"/>
      <c r="D223" s="169"/>
      <c r="E223" s="176"/>
      <c r="F223" s="169"/>
      <c r="G223" s="169"/>
    </row>
    <row r="224" spans="1:7" x14ac:dyDescent="0.2">
      <c r="A224" s="169"/>
      <c r="B224" s="169"/>
      <c r="C224" s="169"/>
      <c r="D224" s="169"/>
      <c r="E224" s="176"/>
      <c r="F224" s="169"/>
      <c r="G224" s="169"/>
    </row>
  </sheetData>
  <mergeCells count="36">
    <mergeCell ref="C31:D31"/>
    <mergeCell ref="C15:D15"/>
    <mergeCell ref="C19:D19"/>
    <mergeCell ref="A1:G1"/>
    <mergeCell ref="A3:B3"/>
    <mergeCell ref="A4:B4"/>
    <mergeCell ref="E4:G4"/>
    <mergeCell ref="C9:D9"/>
    <mergeCell ref="C10:D10"/>
    <mergeCell ref="C65:D65"/>
    <mergeCell ref="C36:D36"/>
    <mergeCell ref="C43:D43"/>
    <mergeCell ref="C44:D44"/>
    <mergeCell ref="C45:D45"/>
    <mergeCell ref="C46:D46"/>
    <mergeCell ref="C47:D47"/>
    <mergeCell ref="C48:D48"/>
    <mergeCell ref="C49:D49"/>
    <mergeCell ref="C50:D50"/>
    <mergeCell ref="C119:D119"/>
    <mergeCell ref="C120:D120"/>
    <mergeCell ref="C124:D124"/>
    <mergeCell ref="C75:D75"/>
    <mergeCell ref="C76:D76"/>
    <mergeCell ref="C84:D84"/>
    <mergeCell ref="C85:D85"/>
    <mergeCell ref="C101:D101"/>
    <mergeCell ref="C104:D104"/>
    <mergeCell ref="C116:D116"/>
    <mergeCell ref="C117:D117"/>
    <mergeCell ref="C118:D118"/>
    <mergeCell ref="C147:D147"/>
    <mergeCell ref="C127:D127"/>
    <mergeCell ref="C128:D128"/>
    <mergeCell ref="C129:D129"/>
    <mergeCell ref="C130:D130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hojgr</cp:lastModifiedBy>
  <dcterms:created xsi:type="dcterms:W3CDTF">2016-10-27T10:41:25Z</dcterms:created>
  <dcterms:modified xsi:type="dcterms:W3CDTF">2017-01-11T13:22:44Z</dcterms:modified>
</cp:coreProperties>
</file>